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ЭЛЕКТРОСЕТЕВОЙ КОМПЛЕКС\ЭКОНОМИСТУ\!!!для Никиты\архивы\новые архивы\"/>
    </mc:Choice>
  </mc:AlternateContent>
  <bookViews>
    <workbookView xWindow="0" yWindow="0" windowWidth="28800" windowHeight="12030"/>
  </bookViews>
  <sheets>
    <sheet name="3_Форма раскрытия информации" sheetId="1" r:id="rId1"/>
  </sheets>
  <externalReferences>
    <externalReference r:id="rId2"/>
    <externalReference r:id="rId3"/>
    <externalReference r:id="rId4"/>
  </externalReferences>
  <definedNames>
    <definedName name="__IntlFixup" hidden="1">TRUE</definedName>
    <definedName name="_IDОтчета">178174</definedName>
    <definedName name="_IDШаблона">178176</definedName>
    <definedName name="_Order1" hidden="1">255</definedName>
    <definedName name="_Order2" hidden="1">255</definedName>
    <definedName name="_Параметр_1">"'02.2009'"</definedName>
    <definedName name="_Параметр_2">"'105'"</definedName>
    <definedName name="_Параметр_3">"'1.27'"</definedName>
    <definedName name="_Параметр_4">"'01.09.2008'"</definedName>
    <definedName name="_Параметр_5">"'22.09.2008'"</definedName>
    <definedName name="_Параметр_6">"'80169210'"</definedName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anscount" hidden="1">1</definedName>
    <definedName name="AS2DocOpenMode" hidden="1">"AS2DocumentBrowse"</definedName>
    <definedName name="AS2NamedRange" hidden="1">5</definedName>
    <definedName name="Button_1">"НоваяОборотка_Лист1_Таблица"</definedName>
    <definedName name="CHECK_LINK_RANGE_1">"Калькуляция!$I$11:$I$132"</definedName>
    <definedName name="DemoDate">"test"</definedName>
    <definedName name="FIRST_PERIOD_IN_LT">[1]Титульный!$E$19</definedName>
    <definedName name="god">[1]Титульный!$E$23</definedName>
    <definedName name="HTML_CodePage" hidden="1">1251</definedName>
    <definedName name="HTML_Control">{"'Лист1'!$A$1:$W$63"}</definedName>
    <definedName name="HTML_Description" hidden="1">""</definedName>
    <definedName name="HTML_Email" hidden="1">""</definedName>
    <definedName name="HTML_Header" hidden="1">"Лист1"</definedName>
    <definedName name="HTML_LastUpdate" hidden="1">"18.10.01"</definedName>
    <definedName name="HTML_LineAfter">FALSE</definedName>
    <definedName name="HTML_LineBefore">FALSE</definedName>
    <definedName name="HTML_Name" hidden="1">"Федецкий И.И."</definedName>
    <definedName name="HTML_OBDlg2">TRUE</definedName>
    <definedName name="HTML_OBDlg4">TRUE</definedName>
    <definedName name="HTML_OS" hidden="1">0</definedName>
    <definedName name="HTML_PathFileMac" hidden="1">"MacOS 9.1:Desktop Folder:Окончательные Матрицы:MyHTML.html"</definedName>
    <definedName name="HTML_Title" hidden="1">"Климатические зоны Томской области"</definedName>
    <definedName name="INFORMATION_TO_LIST">[1]TECHSHEET!$N$36:$N$37</definedName>
    <definedName name="INN">[1]Титульный!$E$13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XCL_SBC" hidden="1">"c3081"</definedName>
    <definedName name="IQ_EBITDA_INT" hidden="1">"c373"</definedName>
    <definedName name="IQ_EBITDA_MARGIN" hidden="1">"c372"</definedName>
    <definedName name="IQ_EBITDA_OVER_TOTAL_IE" hidden="1">"c1371"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PAYOUT_RATIO" hidden="1">"c3492"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EY">"tet"</definedName>
    <definedName name="KPP">[1]Титульный!$E$14</definedName>
    <definedName name="LEVEL_VOLTAGE">[1]TECHSHEET!$N$21:$N$25</definedName>
    <definedName name="limcount" hidden="1">1</definedName>
    <definedName name="LIST_MO_GROW_APPROVED_BY_FTS">#REF!</definedName>
    <definedName name="logic">[1]TECHSHEET!$O$10:$O$11</definedName>
    <definedName name="MmExcelLinker_6E24F10A_D93B_4197_A91F_1E8C46B84DD5">РТ передача [2]ээ!$I$76:$I$76</definedName>
    <definedName name="MO_LIST_45">[1]REESTR_MO!#REF!</definedName>
    <definedName name="MO_LIST_46">[1]REESTR_MO!#REF!</definedName>
    <definedName name="MO_LIST_47">[1]REESTR_MO!#REF!</definedName>
    <definedName name="MO_LIST_48">[1]REESTR_MO!#REF!</definedName>
    <definedName name="MO_LIST_49">[1]REESTR_MO!#REF!</definedName>
    <definedName name="MO_LIST_50">[1]REESTR_MO!#REF!</definedName>
    <definedName name="MO_LIST_51">[1]REESTR_MO!#REF!</definedName>
    <definedName name="MO_LIST_52">[1]REESTR_MO!#REF!</definedName>
    <definedName name="MO_LIST_53">[1]REESTR_MO!#REF!</definedName>
    <definedName name="MO_LIST_54">[1]REESTR_MO!#REF!</definedName>
    <definedName name="MO_LIST_55">[1]REESTR_MO!#REF!</definedName>
    <definedName name="MO_LIST_56">[1]REESTR_MO!#REF!</definedName>
    <definedName name="MO_LIST_57">[1]REESTR_MO!#REF!</definedName>
    <definedName name="MO_LIST_58">[1]REESTR_MO!#REF!</definedName>
    <definedName name="MO_LIST_59">[1]REESTR_MO!#REF!</definedName>
    <definedName name="MO_LIST_60">[1]REESTR_MO!#REF!</definedName>
    <definedName name="MO_LIST_61">[1]REESTR_MO!#REF!</definedName>
    <definedName name="MO_LIST_62">[1]REESTR_MO!#REF!</definedName>
    <definedName name="MO_LIST_63">[1]REESTR_MO!#REF!</definedName>
    <definedName name="MO_LIST_64">[1]REESTR_MO!#REF!</definedName>
    <definedName name="MO_LIST_65">[1]REESTR_MO!#REF!</definedName>
    <definedName name="MO_LIST_66">[1]REESTR_MO!#REF!</definedName>
    <definedName name="MO_LIST_67">[1]REESTR_MO!#REF!</definedName>
    <definedName name="MO_LIST_68">[1]REESTR_MO!#REF!</definedName>
    <definedName name="MO_LIST_69">[1]REESTR_MO!#REF!</definedName>
    <definedName name="MO_LIST_70">[1]REESTR_MO!#REF!</definedName>
    <definedName name="MO_LIST_8">[1]REESTR_MO!$B$67</definedName>
    <definedName name="MONTH_LIST">[1]TECHSHEET!$E$17:$E$28</definedName>
    <definedName name="NTKU1X_AUTHORISATION_RANGE">#REF!</definedName>
    <definedName name="ORG">[1]Титульный!$E$9</definedName>
    <definedName name="ORG_DOP">[1]Титульный!$E$32</definedName>
    <definedName name="P_L1">'[1]Регионы аналоги'!$F$16</definedName>
    <definedName name="P_L10">'[1]Регионы аналоги'!$K$26</definedName>
    <definedName name="P_L2">'[1]Регионы аналоги'!$G$16</definedName>
    <definedName name="P_L3">'[1]Регионы аналоги'!$H$16</definedName>
    <definedName name="P_L4">'[1]Регионы аналоги'!$I$16</definedName>
    <definedName name="P_L5">'[1]Регионы аналоги'!$F$26</definedName>
    <definedName name="P_L6">'[1]Регионы аналоги'!$G$26</definedName>
    <definedName name="P_L7">'[1]Регионы аналоги'!$H$26</definedName>
    <definedName name="P_L8">'[1]Регионы аналоги'!$I$26</definedName>
    <definedName name="P_L9">'[1]Регионы аналоги'!$J$26</definedName>
    <definedName name="P12_T28_Protection">P1_T28_Protection,P2_T28_Protection,P3_T28_Protection,P4_T28_Protection,P5_T28_Protection,P6_T28_Protection,P7_T28_Protection,P8_T28_Protection</definedName>
    <definedName name="P16_SCOPE_FULL_LOAD" hidden="1">P2_SCOPE_FULL_LOAD,P3_SCOPE_FULL_LOAD,P4_SCOPE_FULL_LOAD,P5_SCOPE_FULL_LOAD,P6_SCOPE_FULL_LOAD,P7_SCOPE_FULL_LOAD,P8_SCOPE_FULL_LOAD</definedName>
    <definedName name="P17_SCOPE_FULL_LOAD" hidden="1">P9_SCOPE_FULL_LOAD,P10_SCOPE_FULL_LOAD,P11_SCOPE_FULL_LOAD,P12_SCOPE_FULL_LOAD,P13_SCOPE_FULL_LOAD,P14_SCOPE_FULL_LOAD,P15_SCOPE_FULL_LOAD</definedName>
    <definedName name="P19_T1_Protect">P5_T1_Protect,P6_T1_Protect,P7_T1_Protect,P8_T1_Protect,P9_T1_Protect,P10_T1_Protect,P11_T1_Protect,P12_T1_Protect,P13_T1_Protect,P14_T1_Protect</definedName>
    <definedName name="P19_T2_Protect">P5_T1_Protect,P6_T1_Protect,P7_T1_Protect,P8_T1_Protect,P9_T1_Protect,P10_T1_Protect,P11_T1_Protect,P12_T1_Protect,P13_T1_Protect,P14_T1_Protect</definedName>
    <definedName name="pbStartPageNumber">1</definedName>
    <definedName name="pbUpdatePageNumbering">TRUE</definedName>
    <definedName name="PERIOD_LENGTH">[1]Титульный!$E$21</definedName>
    <definedName name="POSSIBLE_PERIOD_LENGTH">[1]TECHSHEET!$K$3:$K$6</definedName>
    <definedName name="POSSIBLE_PERIODS_5">[1]TECHSHEET!$K$23:$K$27</definedName>
    <definedName name="PROT_2">P2_PROT_2,P3_PROT_2</definedName>
    <definedName name="PROT_22">P3_PROT_22,P4_PROT_22,P5_PROT_22</definedName>
    <definedName name="region_name">[1]Титульный!$E$5</definedName>
    <definedName name="REGULATION_METHODS">[1]Титульный!$E$17</definedName>
    <definedName name="REPORT_OWNER">[1]Титульный!$E$7</definedName>
    <definedName name="SAPBEXhrIndnt" hidden="1">"Wide"</definedName>
    <definedName name="SAPBEXrevision" hidden="1">1</definedName>
    <definedName name="SAPBEXsysID" hidden="1">"BW2"</definedName>
    <definedName name="SAPBEXwbID" hidden="1">"479GSPMTNK9HM4ZSIVE5K2SH6"</definedName>
    <definedName name="SAPsysID" hidden="1">"708C5W7SBKP804JT78WJ0JNKI"</definedName>
    <definedName name="SAPwbID" hidden="1">"ARS"</definedName>
    <definedName name="SCOPE_16_PRT">P1_SCOPE_16_PRT,P2_SCOPE_16_PRT</definedName>
    <definedName name="Scope_17_PRT">P1_SCOPE_16_PRT,P2_SCOPE_16_PRT</definedName>
    <definedName name="SCOPE_FULL_LOAD">P16_SCOPE_FULL_LOAD,P17_SCOPE_FULL_LOAD</definedName>
    <definedName name="SCOPE_NOTIND">P1_SCOPE_NOTIND,P2_SCOPE_NOTIND,P3_SCOPE_NOTIND,P4_SCOPE_NOTIND,P5_SCOPE_NOTIND,P6_SCOPE_NOTIND,P7_SCOPE_NOTIND,P8_SCOPE_NOTIND</definedName>
    <definedName name="SCOPE_NotInd2">P4_SCOPE_NotInd2,P5_SCOPE_NotInd2,P6_SCOPE_NotInd2,P7_SCOPE_NotInd2</definedName>
    <definedName name="SCOPE_PER_PRT">P5_SCOPE_PER_PRT,P6_SCOPE_PER_PRT,P7_SCOPE_PER_PRT,P8_SCOPE_PER_PRT</definedName>
    <definedName name="SCOPE_PROT1">P3_SCOPE_PROT1,P4_SCOPE_PROT1,P5_SCOPE_PROT1,P6_SCOPE_PROT1</definedName>
    <definedName name="SCOPE_PROT2">P1_SCOPE_PROT2,P2_SCOPE_PROT2,P3_SCOPE_PROT2,P4_SCOPE_PROT2,P5_SCOPE_PROT2</definedName>
    <definedName name="SCOPE_PROT5">P1_SCOPE_PROT5,P2_SCOPE_PROT5</definedName>
    <definedName name="SCOPE_SV_PRT">P1_SCOPE_SV_PRT,P2_SCOPE_SV_PRT,P3_SCOPE_SV_PRT</definedName>
    <definedName name="score_per_prt2">P5_SCOPE_PER_PRT,P6_SCOPE_PER_PRT,P7_SCOPE_PER_PRT,P8_SCOPE_PER_PRT</definedName>
    <definedName name="sel_s">"sel_s_1,sel_s_2"</definedName>
    <definedName name="sencount" hidden="1">1</definedName>
    <definedName name="SETTINGS_CALC_METHOD">[1]TECHSHEET!$K$38:$K$41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um" hidden="1">6</definedName>
    <definedName name="solver_nwt" hidden="1">1</definedName>
    <definedName name="solver_pre" hidden="1">0.000001</definedName>
    <definedName name="solver_rel1" hidden="1">2</definedName>
    <definedName name="solver_rel2" hidden="1">3</definedName>
    <definedName name="solver_rel3" hidden="1">3</definedName>
    <definedName name="solver_rel4" hidden="1">3</definedName>
    <definedName name="solver_rel5" hidden="1">3</definedName>
    <definedName name="solver_rel6" hidden="1">3</definedName>
    <definedName name="solver_rhs1" hidden="1">3600</definedName>
    <definedName name="solver_rhs2" hidden="1">9770</definedName>
    <definedName name="solver_rhs3" hidden="1">660</definedName>
    <definedName name="solver_rhs4" hidden="1">5320</definedName>
    <definedName name="solver_rhs5" hidden="1">214</definedName>
    <definedName name="solver_rhs6" hidden="1">350</definedName>
    <definedName name="solver_scl" hidden="1">0</definedName>
    <definedName name="solver_sho" hidden="1">0</definedName>
    <definedName name="solver_tim" hidden="1">200</definedName>
    <definedName name="solver_tmp" hidden="1">350</definedName>
    <definedName name="solver_tol" hidden="1">0.05</definedName>
    <definedName name="solver_typ" hidden="1">3</definedName>
    <definedName name="solver_val" hidden="1">74233</definedName>
    <definedName name="STATUS_CONTRACT">[1]TECHSHEET!$P$3:$P$5</definedName>
    <definedName name="STATUS_CONTRACT_REESTR">[1]TECHSHEET!$Q$3:$Q$5</definedName>
    <definedName name="StatusDate" hidden="1">"31.03.2020"</definedName>
    <definedName name="T0_Protect">P2_T0_Protect,P3_T0_Protect</definedName>
    <definedName name="T17_Protection">P2_T17_Protection,P3_T17_Protection,P4_T17_Protection,P5_T17_Protection,P6_T17_Protection</definedName>
    <definedName name="T2.1_Protect">P4_T2.1_Protect,P5_T2.1_Protect,P6_T2.1_Protect,P7_T2.1_Protect</definedName>
    <definedName name="T2_1_Protect">P4_T2_1_Protect,P5_T2_1_Protect,P6_T2_1_Protect,P7_T2_1_Protect</definedName>
    <definedName name="T2_2_Protect">P4_T2_2_Protect,P5_T2_2_Protect,P6_T2_2_Protect,P7_T2_2_Protect</definedName>
    <definedName name="T2_DiapProt">P1_T2_DiapProt,P2_T2_DiapProt</definedName>
    <definedName name="T2_Protect">P4_T2_Protect,P5_T2_Protect,P6_T2_Protect</definedName>
    <definedName name="T21_Protection">P2_T21_Protection,P3_T21_Protection</definedName>
    <definedName name="T25_protection">P1_T25_protection,P2_T25_protection</definedName>
    <definedName name="T28_Protection">P9_T28_Protection,P10_T28_Protection,P11_T28_Protection,P12_T28_Protection</definedName>
    <definedName name="T6_Protect">P1_T6_Protect,P2_T6_Protect</definedName>
    <definedName name="TOTAL">P1_TOTAL,P2_TOTAL,P3_TOTAL,P4_TOTAL,P5_TOTAL</definedName>
    <definedName name="TYPE_DOC_RENT">[1]TECHSHEET!$O$3:$O$4</definedName>
    <definedName name="TYPE_OBJECT">[1]TECHSHEET!$N$29:$N$33</definedName>
    <definedName name="VD_LIST">[1]TECHSHEET!$N$40:$N$41</definedName>
    <definedName name="version">[1]Инструкция!$B$3</definedName>
    <definedName name="YEAR">[1]TECHSHEET!$L$3:$L$23</definedName>
    <definedName name="YES_NO">[1]TECHSHEET!$E$13:$E$14</definedName>
    <definedName name="выавыа">P13_T16?item_ext?ЧЕЛ,P14_T16?item_ext?ЧЕЛ,P15_T16?item_ext?ЧЕЛ,P16_T16?item_ext?ЧЕЛ,P17_T16?item_ext?ЧЕЛ,P18_T16?item_ext?ЧЕЛ,P19_T16?item_ext?ЧЕЛ</definedName>
    <definedName name="График">"Диагр. 4"</definedName>
    <definedName name="_xlnm.Print_Titles">'[3]ИТОГИ  по Н,Р,Э,Q'!$A$2:$IV$4</definedName>
    <definedName name="й">P1_SCOPE_16_PRT,P2_SCOPE_16_PRT</definedName>
    <definedName name="Курс_USD">28.47</definedName>
    <definedName name="мрпоп">P1_SCOPE_16_PRT,P2_SCOPE_16_PRT</definedName>
    <definedName name="р">P5_SCOPE_PER_PRT,P6_SCOPE_PER_PRT,P7_SCOPE_PER_PRT,P8_SCOPE_PER_PRT</definedName>
    <definedName name="роол" hidden="1">"CPBD6WTRUEFAZMP2FHSLP2KUP"</definedName>
    <definedName name="ррр">{"'Лист1'!$A$1:$W$63"}</definedName>
    <definedName name="Ставка_ЕСН">0.26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1" i="1" l="1"/>
  <c r="N81" i="1" s="1"/>
  <c r="K81" i="1"/>
  <c r="L81" i="1" s="1"/>
  <c r="I81" i="1"/>
  <c r="J81" i="1" s="1"/>
  <c r="M80" i="1"/>
  <c r="N80" i="1" s="1"/>
  <c r="K80" i="1"/>
  <c r="L80" i="1" s="1"/>
  <c r="I80" i="1"/>
  <c r="J80" i="1" s="1"/>
  <c r="M79" i="1"/>
  <c r="N79" i="1" s="1"/>
  <c r="K79" i="1"/>
  <c r="L79" i="1" s="1"/>
  <c r="I79" i="1"/>
  <c r="J79" i="1" s="1"/>
  <c r="I65" i="1"/>
  <c r="K64" i="1"/>
  <c r="J64" i="1"/>
  <c r="I64" i="1"/>
  <c r="K62" i="1"/>
  <c r="J62" i="1"/>
  <c r="I62" i="1"/>
  <c r="K61" i="1"/>
  <c r="J61" i="1"/>
  <c r="I61" i="1"/>
  <c r="K58" i="1"/>
  <c r="J58" i="1"/>
  <c r="I58" i="1"/>
  <c r="K56" i="1"/>
  <c r="J56" i="1"/>
  <c r="I56" i="1"/>
  <c r="K55" i="1"/>
  <c r="J55" i="1"/>
  <c r="I55" i="1"/>
  <c r="K54" i="1"/>
  <c r="J54" i="1"/>
  <c r="I54" i="1"/>
  <c r="K52" i="1"/>
  <c r="K57" i="1" s="1"/>
  <c r="J52" i="1"/>
  <c r="J57" i="1" s="1"/>
  <c r="I52" i="1"/>
  <c r="I57" i="1" s="1"/>
  <c r="K51" i="1"/>
  <c r="J51" i="1"/>
  <c r="I51" i="1"/>
  <c r="K49" i="1"/>
  <c r="J49" i="1"/>
  <c r="I49" i="1"/>
  <c r="K47" i="1"/>
  <c r="J47" i="1"/>
  <c r="I47" i="1"/>
  <c r="K46" i="1"/>
  <c r="J46" i="1"/>
  <c r="I46" i="1"/>
  <c r="I42" i="1"/>
  <c r="I41" i="1"/>
  <c r="I40" i="1"/>
  <c r="I39" i="1"/>
  <c r="H29" i="1"/>
  <c r="H28" i="1"/>
  <c r="H27" i="1"/>
  <c r="H26" i="1"/>
  <c r="H25" i="1"/>
  <c r="H24" i="1"/>
  <c r="H23" i="1"/>
  <c r="H22" i="1"/>
  <c r="H20" i="1"/>
  <c r="F13" i="1"/>
  <c r="F10" i="1"/>
</calcChain>
</file>

<file path=xl/sharedStrings.xml><?xml version="1.0" encoding="utf-8"?>
<sst xmlns="http://schemas.openxmlformats.org/spreadsheetml/2006/main" count="132" uniqueCount="108">
  <si>
    <t xml:space="preserve">                                ПРЕДЛОЖЕНИЕ</t>
  </si>
  <si>
    <t xml:space="preserve">      о размере цен (тарифов), долгосрочных параметров регулирования</t>
  </si>
  <si>
    <t xml:space="preserve">                     (расчетный период регулирования)</t>
  </si>
  <si>
    <t>(полное и сокращенное наименование юридического лица)</t>
  </si>
  <si>
    <t>I. Информация об организации</t>
  </si>
  <si>
    <t>Полное наименование</t>
  </si>
  <si>
    <t>Сокращенное наименование</t>
  </si>
  <si>
    <t>Место нахождения</t>
  </si>
  <si>
    <t>Фактический адрес</t>
  </si>
  <si>
    <t>ИНН</t>
  </si>
  <si>
    <t>КПП</t>
  </si>
  <si>
    <t>Ф.И.О. руководителя</t>
  </si>
  <si>
    <t>Адрес электронной почты</t>
  </si>
  <si>
    <t>Контактный телефон</t>
  </si>
  <si>
    <t>Факс</t>
  </si>
  <si>
    <t>II. Основные показатели деятельности организации</t>
  </si>
  <si>
    <t>Наименование показателей</t>
  </si>
  <si>
    <t>Единица измерения</t>
  </si>
  <si>
    <t>Фактические показатели за год, предшествующий базовому периоду</t>
  </si>
  <si>
    <t>Показатели, утвержденные
на базовый
период *</t>
  </si>
  <si>
    <t>Предложения
на расчетный период регулирования</t>
  </si>
  <si>
    <t>Основные показатели деятельности организаций, относящихся к субъектам естественных монополий, а также коммерческого оператора оптового рынка электрической энергии (мощности)</t>
  </si>
  <si>
    <t>Показатели эффективности деятельности организации</t>
  </si>
  <si>
    <t>1.1</t>
  </si>
  <si>
    <t>Выручка</t>
  </si>
  <si>
    <t>тыс.руб.</t>
  </si>
  <si>
    <t>1.2</t>
  </si>
  <si>
    <t>Прибыль (убыток) от продаж</t>
  </si>
  <si>
    <t>1.3</t>
  </si>
  <si>
    <t>EBITDA (прибыль до процентов, налогов и амортизации)</t>
  </si>
  <si>
    <t>1.4</t>
  </si>
  <si>
    <t>Чистая прибыль (убыток)</t>
  </si>
  <si>
    <t>2</t>
  </si>
  <si>
    <t>Показатели рентабельности организации</t>
  </si>
  <si>
    <t>2.1</t>
  </si>
  <si>
    <t>Рентабельность продаж (величина прибыли от продаж в каждом рубле выручки). Нормальное значение для отрасли электроэнергетики от 9 процентов и более</t>
  </si>
  <si>
    <t>%</t>
  </si>
  <si>
    <t>3</t>
  </si>
  <si>
    <t>Показатели регулируемых видов деятельности организации</t>
  </si>
  <si>
    <t>3.1</t>
  </si>
  <si>
    <t>Заявленная мощность &lt;***&gt;</t>
  </si>
  <si>
    <t>МВт</t>
  </si>
  <si>
    <t>3.2</t>
  </si>
  <si>
    <t>Объем полезного отпуска электроэнергии - Всего &lt;***&gt;</t>
  </si>
  <si>
    <t>тыс.кВт*ч</t>
  </si>
  <si>
    <t>3.3</t>
  </si>
  <si>
    <t>Объем полезного отпуска электроэнергии населению и приравненным к нему категориям потребителей &lt;***&gt;</t>
  </si>
  <si>
    <t>тыс. кВт·ч</t>
  </si>
  <si>
    <t>3.4</t>
  </si>
  <si>
    <t>Уровень потерь электрической энергии &lt;***&gt;</t>
  </si>
  <si>
    <t>3.5</t>
  </si>
  <si>
    <t>Реквизиты программы энергоэффективности (кем утверждена, дата утверждения, номер приказа) &lt;***&gt;</t>
  </si>
  <si>
    <t>4</t>
  </si>
  <si>
    <t>Необходимая валовая выручка по регулируемым видам деятельности организации - Всего</t>
  </si>
  <si>
    <t>4.1</t>
  </si>
  <si>
    <t>Расходы, связанные с производством и реализацией товаров, работ и услуг &lt;**&gt;, &lt;****&gt;;
операционные (подконтрольные) расходы &lt;***&gt; - Всего</t>
  </si>
  <si>
    <t>в том числе:</t>
  </si>
  <si>
    <t>4.1.1</t>
  </si>
  <si>
    <t>оплата труда</t>
  </si>
  <si>
    <t>4.1.2</t>
  </si>
  <si>
    <t>ремонт основных фондов</t>
  </si>
  <si>
    <t>4.1.3</t>
  </si>
  <si>
    <t>материальные затраты</t>
  </si>
  <si>
    <t>4.2</t>
  </si>
  <si>
    <t>Расходы, за исключением указанных в позиции 4.1 &lt;**&gt;, &lt;****&gt;;неподконтрольные расходы &lt;***&gt; - Всего &lt;***&gt;</t>
  </si>
  <si>
    <t>4.3</t>
  </si>
  <si>
    <t>Выпадающие, излишние доходы (расходы) прошлых лет</t>
  </si>
  <si>
    <t>4.4</t>
  </si>
  <si>
    <t>Инвестиции, осуществляемые за счет тарифных источников</t>
  </si>
  <si>
    <t>4.4.1</t>
  </si>
  <si>
    <t>Реквизиты инвестиционной программы (кем утверждена, дата утверждения, номер приказа)</t>
  </si>
  <si>
    <t>4.5</t>
  </si>
  <si>
    <t>Объем условных единиц &lt;***&gt;</t>
  </si>
  <si>
    <t>у.е.</t>
  </si>
  <si>
    <t>4.6</t>
  </si>
  <si>
    <t>Операционные (подконтрольные) расходы на условную единицу &lt;***&gt;</t>
  </si>
  <si>
    <t>тыс.руб./у.е.</t>
  </si>
  <si>
    <t>5</t>
  </si>
  <si>
    <t>Показатели численности персонала и фонда оплаты труда по регулируемым видам деятельности</t>
  </si>
  <si>
    <t>5.1</t>
  </si>
  <si>
    <t>Среднесписочная численность персонала</t>
  </si>
  <si>
    <t>человек</t>
  </si>
  <si>
    <t>5.2</t>
  </si>
  <si>
    <t>Среднемесячная заработная плата на одного работника</t>
  </si>
  <si>
    <t>тыс.руб. на человека</t>
  </si>
  <si>
    <t>5.3</t>
  </si>
  <si>
    <t>Реквизиты отраслевого тарифного соглашения (дата утверждения, срок действия)</t>
  </si>
  <si>
    <t>6</t>
  </si>
  <si>
    <t>Уставный капитал (складочный капитал, уставный фонд, вклады товарищей)</t>
  </si>
  <si>
    <t>7</t>
  </si>
  <si>
    <t>Анализ финансовой устойчивости по величине излишка (недостатка) собственных оборотных средств</t>
  </si>
  <si>
    <t>III. Цены (тарифы) по регулируемым видам деятельности организации</t>
  </si>
  <si>
    <t>Единица изменения</t>
  </si>
  <si>
    <t>Показатели, утвержденные на базовый период *</t>
  </si>
  <si>
    <t>Предложения на расчетный период регулирования</t>
  </si>
  <si>
    <t>первое полугодие</t>
  </si>
  <si>
    <t>второе полугодие</t>
  </si>
  <si>
    <t>услуги по передаче электрической энергии</t>
  </si>
  <si>
    <t>двухставочный тариф</t>
  </si>
  <si>
    <t>ставка на содержание сетей</t>
  </si>
  <si>
    <t>руб./МВт в месяц</t>
  </si>
  <si>
    <t>ставка на оплату технологического расхода (потерь)</t>
  </si>
  <si>
    <t>руб./МВт·ч</t>
  </si>
  <si>
    <t>одноставочный тариф</t>
  </si>
  <si>
    <t>&lt;*&gt; Базовый период - год, предшествующий расчетному периоду регулирования (указаны показатели, опубликованные в установленном порядке).</t>
  </si>
  <si>
    <t>&lt;**&gt; Заполняются организацией, осуществляющей оперативно-диспетчерское управление в электроэнергетике.</t>
  </si>
  <si>
    <t>&lt;***&gt; Заполняются сетевыми организациями, осуществляющими передачу электрической энергии (мощности) по электрическим сетям.</t>
  </si>
  <si>
    <t>&lt;****&gt; Заполняются коммерческим оператором оптового рынка электрической энергии (мощности).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</si>
</sst>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9"/>
      <name val="Tahoma"/>
      <family val="2"/>
      <charset val="204"/>
    </font>
    <font>
      <sz val="11"/>
      <color theme="1"/>
      <name val="Calibri"/>
      <family val="2"/>
      <scheme val="minor"/>
    </font>
    <font>
      <sz val="9"/>
      <color theme="1"/>
      <name val="Tahoma"/>
      <family val="2"/>
      <charset val="204"/>
    </font>
    <font>
      <sz val="10"/>
      <name val="Arial Cyr"/>
      <charset val="204"/>
    </font>
    <font>
      <sz val="9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D2D2D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6">
    <xf numFmtId="49" fontId="0" fillId="0" borderId="0" applyBorder="0">
      <alignment vertical="top"/>
    </xf>
    <xf numFmtId="0" fontId="1" fillId="0" borderId="0"/>
    <xf numFmtId="0" fontId="3" fillId="0" borderId="0"/>
    <xf numFmtId="0" fontId="3" fillId="0" borderId="0"/>
    <xf numFmtId="4" fontId="4" fillId="3" borderId="0" applyBorder="0">
      <alignment horizontal="right"/>
    </xf>
    <xf numFmtId="9" fontId="3" fillId="0" borderId="0" applyFont="0" applyFill="0" applyBorder="0" applyAlignment="0" applyProtection="0"/>
  </cellStyleXfs>
  <cellXfs count="61">
    <xf numFmtId="49" fontId="0" fillId="0" borderId="0" xfId="0">
      <alignment vertical="top"/>
    </xf>
    <xf numFmtId="0" fontId="2" fillId="0" borderId="0" xfId="1" applyFont="1"/>
    <xf numFmtId="0" fontId="2" fillId="0" borderId="0" xfId="1" applyFont="1" applyAlignment="1">
      <alignment horizontal="justify" vertical="center"/>
    </xf>
    <xf numFmtId="0" fontId="2" fillId="0" borderId="0" xfId="1" applyFont="1" applyAlignment="1">
      <alignment horizontal="center" vertical="center"/>
    </xf>
    <xf numFmtId="0" fontId="4" fillId="0" borderId="3" xfId="3" applyFont="1" applyFill="1" applyBorder="1" applyAlignment="1" applyProtection="1">
      <alignment horizontal="center" vertical="center" wrapText="1"/>
    </xf>
    <xf numFmtId="0" fontId="4" fillId="4" borderId="5" xfId="3" applyFont="1" applyFill="1" applyBorder="1" applyAlignment="1" applyProtection="1">
      <alignment horizontal="center" vertical="center" wrapText="1"/>
    </xf>
    <xf numFmtId="0" fontId="4" fillId="4" borderId="2" xfId="3" applyFont="1" applyFill="1" applyBorder="1" applyAlignment="1" applyProtection="1">
      <alignment vertical="center" wrapText="1"/>
    </xf>
    <xf numFmtId="0" fontId="4" fillId="4" borderId="6" xfId="3" applyFont="1" applyFill="1" applyBorder="1" applyAlignment="1" applyProtection="1">
      <alignment vertical="center" wrapText="1"/>
    </xf>
    <xf numFmtId="49" fontId="0" fillId="0" borderId="7" xfId="3" applyNumberFormat="1" applyFont="1" applyFill="1" applyBorder="1" applyAlignment="1" applyProtection="1">
      <alignment horizontal="center" vertical="center" wrapText="1"/>
    </xf>
    <xf numFmtId="0" fontId="4" fillId="0" borderId="7" xfId="3" applyFont="1" applyFill="1" applyBorder="1" applyAlignment="1" applyProtection="1">
      <alignment horizontal="left" vertical="center" wrapText="1" indent="1"/>
    </xf>
    <xf numFmtId="0" fontId="0" fillId="0" borderId="7" xfId="3" applyFont="1" applyFill="1" applyBorder="1" applyAlignment="1" applyProtection="1">
      <alignment horizontal="center" vertical="center" wrapText="1"/>
    </xf>
    <xf numFmtId="4" fontId="4" fillId="3" borderId="7" xfId="4" applyNumberFormat="1" applyFont="1" applyFill="1" applyBorder="1" applyAlignment="1" applyProtection="1">
      <alignment horizontal="right" vertical="center"/>
    </xf>
    <xf numFmtId="4" fontId="4" fillId="2" borderId="7" xfId="3" applyNumberFormat="1" applyFont="1" applyFill="1" applyBorder="1" applyAlignment="1" applyProtection="1">
      <alignment horizontal="right" vertical="center"/>
      <protection locked="0"/>
    </xf>
    <xf numFmtId="49" fontId="0" fillId="0" borderId="3" xfId="3" applyNumberFormat="1" applyFont="1" applyFill="1" applyBorder="1" applyAlignment="1" applyProtection="1">
      <alignment horizontal="center" vertical="center" wrapText="1"/>
    </xf>
    <xf numFmtId="0" fontId="4" fillId="0" borderId="3" xfId="3" applyFont="1" applyFill="1" applyBorder="1" applyAlignment="1" applyProtection="1">
      <alignment horizontal="left" vertical="center" wrapText="1" indent="1"/>
    </xf>
    <xf numFmtId="4" fontId="4" fillId="3" borderId="3" xfId="4" applyNumberFormat="1" applyFont="1" applyFill="1" applyBorder="1" applyAlignment="1" applyProtection="1">
      <alignment horizontal="right" vertical="center"/>
    </xf>
    <xf numFmtId="0" fontId="4" fillId="4" borderId="2" xfId="3" applyFont="1" applyFill="1" applyBorder="1" applyAlignment="1" applyProtection="1">
      <alignment horizontal="center" vertical="center" wrapText="1"/>
    </xf>
    <xf numFmtId="10" fontId="0" fillId="2" borderId="3" xfId="5" applyNumberFormat="1" applyFont="1" applyFill="1" applyBorder="1" applyAlignment="1" applyProtection="1">
      <alignment horizontal="right" vertical="center"/>
      <protection locked="0"/>
    </xf>
    <xf numFmtId="49" fontId="0" fillId="0" borderId="3" xfId="0" applyBorder="1" applyAlignment="1">
      <alignment horizontal="left" vertical="top" wrapText="1" indent="1"/>
    </xf>
    <xf numFmtId="4" fontId="4" fillId="2" borderId="3" xfId="4" applyNumberFormat="1" applyFont="1" applyFill="1" applyBorder="1" applyAlignment="1" applyProtection="1">
      <alignment horizontal="right" vertical="center"/>
      <protection locked="0"/>
    </xf>
    <xf numFmtId="4" fontId="0" fillId="2" borderId="3" xfId="3" applyNumberFormat="1" applyFont="1" applyFill="1" applyBorder="1" applyAlignment="1" applyProtection="1">
      <alignment horizontal="right" vertical="center"/>
      <protection locked="0"/>
    </xf>
    <xf numFmtId="4" fontId="4" fillId="2" borderId="3" xfId="3" applyNumberFormat="1" applyFont="1" applyFill="1" applyBorder="1" applyAlignment="1" applyProtection="1">
      <alignment horizontal="right" vertical="center"/>
      <protection locked="0"/>
    </xf>
    <xf numFmtId="49" fontId="0" fillId="0" borderId="3" xfId="0" applyBorder="1" applyAlignment="1">
      <alignment horizontal="left" vertical="center" wrapText="1" indent="1"/>
    </xf>
    <xf numFmtId="49" fontId="0" fillId="0" borderId="3" xfId="0" applyFill="1" applyBorder="1" applyAlignment="1" applyProtection="1">
      <alignment horizontal="left" vertical="top" wrapText="1" indent="1"/>
    </xf>
    <xf numFmtId="49" fontId="4" fillId="2" borderId="3" xfId="3" applyNumberFormat="1" applyFont="1" applyFill="1" applyBorder="1" applyAlignment="1" applyProtection="1">
      <alignment horizontal="right" vertical="center" wrapText="1"/>
      <protection locked="0"/>
    </xf>
    <xf numFmtId="0" fontId="4" fillId="0" borderId="3" xfId="3" applyFont="1" applyFill="1" applyBorder="1" applyAlignment="1" applyProtection="1">
      <alignment horizontal="left" vertical="center" wrapText="1"/>
    </xf>
    <xf numFmtId="49" fontId="4" fillId="0" borderId="3" xfId="3" applyNumberFormat="1" applyFont="1" applyFill="1" applyBorder="1" applyAlignment="1" applyProtection="1">
      <alignment horizontal="center" vertical="center" wrapText="1"/>
    </xf>
    <xf numFmtId="0" fontId="2" fillId="0" borderId="3" xfId="1" applyFont="1" applyBorder="1"/>
    <xf numFmtId="0" fontId="4" fillId="0" borderId="3" xfId="3" applyFont="1" applyFill="1" applyBorder="1" applyAlignment="1" applyProtection="1">
      <alignment horizontal="left" vertical="center" wrapText="1" indent="2"/>
    </xf>
    <xf numFmtId="0" fontId="2" fillId="0" borderId="0" xfId="1" applyFont="1" applyBorder="1"/>
    <xf numFmtId="0" fontId="2" fillId="0" borderId="0" xfId="1" applyFont="1" applyBorder="1" applyAlignment="1">
      <alignment horizontal="justify" vertical="center"/>
    </xf>
    <xf numFmtId="0" fontId="0" fillId="4" borderId="2" xfId="3" applyFont="1" applyFill="1" applyBorder="1" applyAlignment="1" applyProtection="1">
      <alignment vertical="center" wrapText="1"/>
    </xf>
    <xf numFmtId="0" fontId="0" fillId="0" borderId="3" xfId="3" applyFont="1" applyFill="1" applyBorder="1" applyAlignment="1" applyProtection="1">
      <alignment horizontal="center" vertical="center" wrapText="1"/>
    </xf>
    <xf numFmtId="49" fontId="0" fillId="0" borderId="4" xfId="3" applyNumberFormat="1" applyFont="1" applyFill="1" applyBorder="1" applyAlignment="1" applyProtection="1">
      <alignment horizontal="center" vertical="center" wrapText="1"/>
    </xf>
    <xf numFmtId="0" fontId="4" fillId="0" borderId="4" xfId="3" applyFont="1" applyFill="1" applyBorder="1" applyAlignment="1" applyProtection="1">
      <alignment horizontal="left" vertical="center" wrapText="1" indent="1"/>
    </xf>
    <xf numFmtId="0" fontId="0" fillId="0" borderId="4" xfId="3" applyFont="1" applyFill="1" applyBorder="1" applyAlignment="1" applyProtection="1">
      <alignment horizontal="center" vertical="center" wrapText="1"/>
    </xf>
    <xf numFmtId="0" fontId="0" fillId="4" borderId="6" xfId="3" applyFont="1" applyFill="1" applyBorder="1" applyAlignment="1" applyProtection="1">
      <alignment horizontal="center" vertical="center" wrapText="1"/>
    </xf>
    <xf numFmtId="4" fontId="2" fillId="0" borderId="0" xfId="1" applyNumberFormat="1" applyFont="1"/>
    <xf numFmtId="4" fontId="4" fillId="0" borderId="3" xfId="2" applyNumberFormat="1" applyFont="1" applyFill="1" applyBorder="1" applyAlignment="1" applyProtection="1">
      <alignment horizontal="left" vertical="center" indent="1"/>
    </xf>
    <xf numFmtId="0" fontId="4" fillId="2" borderId="3" xfId="2" applyNumberFormat="1" applyFont="1" applyFill="1" applyBorder="1" applyAlignment="1" applyProtection="1">
      <alignment horizontal="left" vertical="center" wrapText="1" indent="1"/>
      <protection locked="0"/>
    </xf>
    <xf numFmtId="0" fontId="4" fillId="3" borderId="3" xfId="2" applyNumberFormat="1" applyFont="1" applyFill="1" applyBorder="1" applyAlignment="1" applyProtection="1">
      <alignment horizontal="left" vertical="center" wrapText="1" indent="1"/>
      <protection locked="0"/>
    </xf>
    <xf numFmtId="0" fontId="2" fillId="0" borderId="0" xfId="1" applyFont="1" applyAlignment="1">
      <alignment horizontal="center"/>
    </xf>
    <xf numFmtId="49" fontId="2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left" vertical="center" indent="1"/>
    </xf>
    <xf numFmtId="0" fontId="4" fillId="2" borderId="3" xfId="3" applyNumberFormat="1" applyFont="1" applyFill="1" applyBorder="1" applyAlignment="1" applyProtection="1">
      <alignment horizontal="left" vertical="center" indent="1"/>
      <protection locked="0"/>
    </xf>
    <xf numFmtId="0" fontId="4" fillId="3" borderId="3" xfId="3" applyNumberFormat="1" applyFont="1" applyFill="1" applyBorder="1" applyAlignment="1" applyProtection="1">
      <alignment horizontal="left" vertical="center" indent="1"/>
      <protection locked="0"/>
    </xf>
    <xf numFmtId="0" fontId="4" fillId="3" borderId="3" xfId="3" applyNumberFormat="1" applyFont="1" applyFill="1" applyBorder="1" applyAlignment="1" applyProtection="1">
      <alignment horizontal="left" vertical="center" indent="1"/>
    </xf>
    <xf numFmtId="0" fontId="4" fillId="3" borderId="3" xfId="2" applyNumberFormat="1" applyFont="1" applyFill="1" applyBorder="1" applyAlignment="1" applyProtection="1">
      <alignment horizontal="left" vertical="center" indent="1"/>
    </xf>
    <xf numFmtId="0" fontId="4" fillId="4" borderId="2" xfId="3" applyFont="1" applyFill="1" applyBorder="1" applyAlignment="1" applyProtection="1">
      <alignment horizontal="left" vertical="center" wrapText="1" indent="1"/>
    </xf>
    <xf numFmtId="0" fontId="4" fillId="2" borderId="3" xfId="2" applyNumberFormat="1" applyFont="1" applyFill="1" applyBorder="1" applyAlignment="1" applyProtection="1">
      <alignment horizontal="left" vertical="center" indent="1"/>
      <protection locked="0"/>
    </xf>
    <xf numFmtId="0" fontId="4" fillId="3" borderId="3" xfId="2" applyNumberFormat="1" applyFont="1" applyFill="1" applyBorder="1" applyAlignment="1" applyProtection="1">
      <alignment horizontal="left" vertical="center" indent="1"/>
      <protection locked="0"/>
    </xf>
    <xf numFmtId="4" fontId="4" fillId="3" borderId="3" xfId="2" applyNumberFormat="1" applyFont="1" applyFill="1" applyBorder="1" applyAlignment="1" applyProtection="1">
      <alignment horizontal="left" vertical="center" indent="1"/>
    </xf>
    <xf numFmtId="0" fontId="4" fillId="0" borderId="3" xfId="3" applyFont="1" applyFill="1" applyBorder="1" applyAlignment="1" applyProtection="1">
      <alignment horizontal="center" vertical="center" wrapText="1"/>
    </xf>
    <xf numFmtId="0" fontId="0" fillId="4" borderId="4" xfId="3" applyFont="1" applyFill="1" applyBorder="1" applyAlignment="1" applyProtection="1">
      <alignment horizontal="left" vertical="center" wrapText="1"/>
    </xf>
    <xf numFmtId="0" fontId="4" fillId="4" borderId="4" xfId="3" applyFont="1" applyFill="1" applyBorder="1" applyAlignment="1" applyProtection="1">
      <alignment horizontal="left" vertical="center" wrapText="1"/>
    </xf>
    <xf numFmtId="0" fontId="2" fillId="0" borderId="3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0" fontId="0" fillId="4" borderId="5" xfId="3" applyFont="1" applyFill="1" applyBorder="1" applyAlignment="1" applyProtection="1">
      <alignment horizontal="left" vertical="center" wrapText="1"/>
    </xf>
    <xf numFmtId="0" fontId="4" fillId="4" borderId="2" xfId="3" applyFont="1" applyFill="1" applyBorder="1" applyAlignment="1" applyProtection="1">
      <alignment horizontal="left" vertical="center" wrapText="1"/>
    </xf>
    <xf numFmtId="0" fontId="2" fillId="0" borderId="0" xfId="1" applyFont="1" applyAlignment="1">
      <alignment horizontal="left" vertical="center"/>
    </xf>
  </cellXfs>
  <cellStyles count="6">
    <cellStyle name="Обычный" xfId="0" builtinId="0"/>
    <cellStyle name="Обычный 10 7" xfId="2"/>
    <cellStyle name="Обычный 2_НВВ - сети долгосрочный (15.07) - передано на оформление 2 2" xfId="3"/>
    <cellStyle name="Обычный 3 5" xfId="1"/>
    <cellStyle name="Процентный 10" xfId="5"/>
    <cellStyle name="Формула_GRES.2007.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ERGY.CALC.NVV.TSO(v1.2)_&#1054;&#1054;&#1054;%20&#1057;&#1050;%20&#1069;&#1053;&#1056;%20&#1082;&#1086;&#1088;&#1088;&#1077;&#1082;&#1090;&#1080;&#1088;&#1086;&#1074;&#1086;&#1095;&#1085;&#1099;&#1077;%20&#1076;&#1072;&#1085;&#1085;&#1099;&#1077;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101;&#1101;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rha\Files\&#1054;&#1090;&#1076;&#1077;&#1083;%20&#1080;&#1085;&#1074;&#1077;&#1089;&#1090;&#1080;&#1094;&#1080;&#1086;&#1085;&#1085;&#1086;&#1075;&#1086;%20&#1087;&#1083;&#1072;&#1085;&#1080;&#1088;&#1086;&#1074;&#1072;&#1085;&#1080;&#1103;\!!!\!!!&#1042;&#1089;&#1077;%20&#1076;&#1083;&#1103;%20&#1048;&#1055;&#1056;%202010\&#1042;&#1077;&#1088;&#1089;&#1080;&#1080;%20&#1092;&#1080;&#1083;&#1080;&#1072;&#1083;&#1086;&#1074;\&#1047;&#1069;&#1057;\&#1048;&#1055;%202010%20&#1086;&#1090;%2028.10.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modVLDProv"/>
      <sheetName val="modCommandButton"/>
      <sheetName val="modVLDProvLIST_MO"/>
      <sheetName val="modfrmRegion"/>
      <sheetName val="modNoContract"/>
      <sheetName val="Титульный"/>
      <sheetName val="modCheckCyan"/>
      <sheetName val="modDOC"/>
      <sheetName val="Список листов"/>
      <sheetName val="Сопроводительные материалы"/>
      <sheetName val="Библиотека документов"/>
      <sheetName val="Регионы аналоги"/>
      <sheetName val="PATTERN_COSTS"/>
      <sheetName val="3_Форма раскрытия информации"/>
      <sheetName val="4_Полезный отпуск"/>
      <sheetName val="5_ЛЭП у.е"/>
      <sheetName val="6 _ПС у.е"/>
      <sheetName val="7_Свод УЕ "/>
      <sheetName val="4.1"/>
      <sheetName val="4.2. расчет K_об"/>
      <sheetName val="Прил. 1"/>
      <sheetName val="Прил. 2-6"/>
      <sheetName val="индекс эффективности ОПР"/>
      <sheetName val="modLT"/>
      <sheetName val="баз. ур. подк. расх. "/>
      <sheetName val="8_Расчет НВВ "/>
      <sheetName val="9 Тариф"/>
      <sheetName val="9_Расчет тарифов"/>
      <sheetName val="9 Тариф снизу"/>
      <sheetName val="ЭЗ"/>
      <sheetName val="11_Корректировка НВВ"/>
      <sheetName val="12_Сырье и материалы"/>
      <sheetName val="modMaterials"/>
      <sheetName val="13_РПР Ремонт "/>
      <sheetName val="modRPR_Repair"/>
      <sheetName val="14_Ремонты ЭСХ"/>
      <sheetName val="modESX_Repair"/>
      <sheetName val="15_Информация по ТО"/>
      <sheetName val="modInformation_TO"/>
      <sheetName val="modStaff"/>
      <sheetName val="16_Персонал"/>
      <sheetName val="modPpr"/>
      <sheetName val="TECHSHEET"/>
      <sheetName val="17_ППР"/>
      <sheetName val="18_ФСК"/>
      <sheetName val="19_Аренда ЭСХ факт"/>
      <sheetName val="modRent_ESX_FACT"/>
      <sheetName val="modCONS_STRUCT_FACT"/>
      <sheetName val="20_Структура потребления факт"/>
      <sheetName val="modRent_ESX_PLAN"/>
      <sheetName val="modCONS_STRUCT_PLAN"/>
      <sheetName val="22_Структура потребления план"/>
      <sheetName val="21_Аренда ЭСХ план"/>
      <sheetName val="23_Лизинг ЭСХ факт"/>
      <sheetName val="modLEASING_ESX_FACT"/>
      <sheetName val="24_Лизинг ЭСХ план"/>
      <sheetName val="modLEASING_ESX_PLAN"/>
      <sheetName val="25_Аренда прочее им. факт"/>
      <sheetName val="modRENT_OTHER_FACT"/>
      <sheetName val="26_Аренда прочее им. план "/>
      <sheetName val="modRENT_OTHER_PLAN"/>
      <sheetName val="27_Лизинг прочее им. факт"/>
      <sheetName val="modLEASING_OTHER_FACT"/>
      <sheetName val="28_Лизинг прочее им. план"/>
      <sheetName val="modLEASING_OTHER_PLAN"/>
      <sheetName val="modRENT_FACT"/>
      <sheetName val="29_Аренда земли факт"/>
      <sheetName val="30_Аренда земли план"/>
      <sheetName val="modRENT_PLAN"/>
      <sheetName val="modNPR"/>
      <sheetName val="31_Прочие НПР "/>
      <sheetName val="modCalcAmortFact"/>
      <sheetName val="32_Расчет амортизации факт"/>
      <sheetName val="32_Расчет амортизации факт макс"/>
      <sheetName val="modCalcAmortFactMax"/>
      <sheetName val="modCalcAmortPlan"/>
      <sheetName val="33_Расчет Амортизации план"/>
      <sheetName val="34_Амортизация свод "/>
      <sheetName val="35_Средняя стоимость ОС"/>
      <sheetName val="36_Прибыль"/>
      <sheetName val="37_Факт потери"/>
      <sheetName val="modLosses"/>
      <sheetName val="modProceedsFact"/>
      <sheetName val="38_товарная выручка факт"/>
      <sheetName val="39_ФСК факт"/>
      <sheetName val="40_ИПР факт "/>
      <sheetName val="41_Бездоговор"/>
      <sheetName val="42_финансовые показатели"/>
      <sheetName val="modProfit"/>
      <sheetName val="43_Депозиты"/>
      <sheetName val="modDeposits"/>
      <sheetName val="modCredit"/>
      <sheetName val="44_кредиты"/>
      <sheetName val="modInstruction"/>
      <sheetName val="modSheetTitle"/>
      <sheetName val="modUncontrolledExpenses"/>
      <sheetName val="modDocs"/>
      <sheetName val="tech"/>
      <sheetName val="45_НВВ РСК"/>
      <sheetName val="46_PEREDACHA.XX.FACT.EXPENSES"/>
      <sheetName val="47_PEREDACHA.M.ХХ Индекс"/>
      <sheetName val="modfrmReestr"/>
      <sheetName val="modReestr"/>
      <sheetName val="REESTR_MO"/>
      <sheetName val="REESTR_LOCATION"/>
      <sheetName val="REESTR_STREET"/>
      <sheetName val="REESTR_ORG"/>
      <sheetName val="modPass"/>
      <sheetName val="Бухгалтерский баланс. Раздел А"/>
      <sheetName val="Бухгалтерский баланс. Раздел П"/>
      <sheetName val="Отчет о финансовых результатах"/>
      <sheetName val="Стоимость активов"/>
      <sheetName val="Оценка ликвидности"/>
      <sheetName val="Оценка фин. уст"/>
      <sheetName val="Оценка дел. активность"/>
      <sheetName val="Обоб. анализ"/>
      <sheetName val="Комментарии"/>
      <sheetName val="Проверка"/>
      <sheetName val="modfrmDocumentPicker"/>
      <sheetName val="modDocumentsAPI"/>
      <sheetName val="SELECTED_DOCS"/>
      <sheetName val="DOCS_DEPENDENCY"/>
      <sheetName val="modGetGeoBase"/>
      <sheetName val="modVLDProvGeneralProc"/>
      <sheetName val="modUpdTemplMain"/>
      <sheetName val="modfrmCheckUpdates"/>
      <sheetName val="modIHLCommandBar"/>
      <sheetName val="modGeneralProcedures"/>
      <sheetName val="modInfo"/>
      <sheetName val="modHLIcons"/>
      <sheetName val="modfrmDateChoose"/>
      <sheetName val="modfrmActivity"/>
      <sheetName val="modTech"/>
      <sheetName val="modfrmURL"/>
    </sheetNames>
    <sheetDataSet>
      <sheetData sheetId="0">
        <row r="3">
          <cell r="B3" t="str">
            <v>Версия 1.0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5">
          <cell r="E5" t="str">
            <v>Челябинская область</v>
          </cell>
        </row>
        <row r="7">
          <cell r="E7" t="str">
            <v>Версия организации</v>
          </cell>
        </row>
        <row r="9">
          <cell r="E9" t="str">
            <v>ООО Сетевая компания "Энергоресурс"</v>
          </cell>
        </row>
        <row r="13">
          <cell r="E13" t="str">
            <v>7453299712</v>
          </cell>
        </row>
        <row r="14">
          <cell r="E14" t="str">
            <v>745301001</v>
          </cell>
        </row>
        <row r="17">
          <cell r="E17" t="str">
            <v>Затраты+</v>
          </cell>
        </row>
        <row r="19">
          <cell r="E19">
            <v>2021</v>
          </cell>
        </row>
        <row r="21">
          <cell r="E21" t="str">
            <v>5</v>
          </cell>
        </row>
        <row r="23">
          <cell r="E23">
            <v>2021</v>
          </cell>
        </row>
        <row r="32">
          <cell r="E32" t="str">
            <v>Филиал ОАО "Межрегиональная распределительная сетевая компания Урала"  - "Челябэнерго"</v>
          </cell>
        </row>
        <row r="53">
          <cell r="E53" t="str">
            <v>454048, Челябинская обл., г.Челябинск, ул. Энтузиастов, д.11 Б, офис 207</v>
          </cell>
        </row>
        <row r="54">
          <cell r="E54" t="str">
            <v>454048, Челябинская обл., г.Челябинск, ул. Энтузиастов, д.11 Б, офис 207</v>
          </cell>
        </row>
        <row r="57">
          <cell r="E57" t="str">
            <v>Левашов Александр Сергеевич</v>
          </cell>
        </row>
        <row r="58">
          <cell r="E58" t="str">
            <v>8 (912) 775-03-02</v>
          </cell>
        </row>
        <row r="68">
          <cell r="E68" t="str">
            <v>marina-186@mail.ru</v>
          </cell>
        </row>
      </sheetData>
      <sheetData sheetId="8"/>
      <sheetData sheetId="9"/>
      <sheetData sheetId="10"/>
      <sheetData sheetId="11"/>
      <sheetData sheetId="12"/>
      <sheetData sheetId="13">
        <row r="16">
          <cell r="F16">
            <v>9106</v>
          </cell>
          <cell r="G16">
            <v>1.53</v>
          </cell>
          <cell r="H16">
            <v>9815</v>
          </cell>
          <cell r="I16">
            <v>1.57</v>
          </cell>
        </row>
        <row r="26">
          <cell r="F26">
            <v>-15.8</v>
          </cell>
          <cell r="G26">
            <v>1.04</v>
          </cell>
          <cell r="H26">
            <v>10</v>
          </cell>
          <cell r="I26">
            <v>1.04</v>
          </cell>
          <cell r="J26">
            <v>55</v>
          </cell>
          <cell r="K26">
            <v>1.01</v>
          </cell>
        </row>
      </sheetData>
      <sheetData sheetId="14"/>
      <sheetData sheetId="15"/>
      <sheetData sheetId="16"/>
      <sheetData sheetId="17"/>
      <sheetData sheetId="18"/>
      <sheetData sheetId="19">
        <row r="36">
          <cell r="L36">
            <v>775.4194</v>
          </cell>
        </row>
        <row r="38">
          <cell r="L38">
            <v>775.4194</v>
          </cell>
        </row>
        <row r="39">
          <cell r="L39">
            <v>778.2496000000001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>
        <row r="27">
          <cell r="J27">
            <v>775.4194</v>
          </cell>
          <cell r="N27">
            <v>775.4194</v>
          </cell>
          <cell r="P27">
            <v>778.2496000000001</v>
          </cell>
        </row>
        <row r="35">
          <cell r="J35">
            <v>12787.418750000001</v>
          </cell>
          <cell r="N35">
            <v>4299.67</v>
          </cell>
          <cell r="P35">
            <v>13123.92</v>
          </cell>
        </row>
        <row r="38">
          <cell r="J38">
            <v>2742.39</v>
          </cell>
          <cell r="N38">
            <v>6834.18</v>
          </cell>
          <cell r="P38">
            <v>3525.93</v>
          </cell>
        </row>
        <row r="40">
          <cell r="J40">
            <v>1086.44</v>
          </cell>
          <cell r="N40">
            <v>0</v>
          </cell>
          <cell r="P40">
            <v>1086.44</v>
          </cell>
        </row>
        <row r="64">
          <cell r="J64">
            <v>17063.071189999999</v>
          </cell>
          <cell r="N64">
            <v>12006.800000000001</v>
          </cell>
          <cell r="P64">
            <v>17924.879999999997</v>
          </cell>
        </row>
        <row r="94">
          <cell r="J94">
            <v>20828.13607574</v>
          </cell>
          <cell r="N94">
            <v>18183.968000000001</v>
          </cell>
          <cell r="P94">
            <v>24341.389111199998</v>
          </cell>
        </row>
        <row r="95">
          <cell r="J95">
            <v>0</v>
          </cell>
          <cell r="N95">
            <v>-2071.4</v>
          </cell>
          <cell r="P95">
            <v>-1319.4041191957458</v>
          </cell>
        </row>
        <row r="113">
          <cell r="J113">
            <v>29124.804668690002</v>
          </cell>
          <cell r="N113">
            <v>28896.389142</v>
          </cell>
          <cell r="P113">
            <v>32642.984450644704</v>
          </cell>
        </row>
      </sheetData>
      <sheetData sheetId="28">
        <row r="21">
          <cell r="I21">
            <v>9.7470555682741633</v>
          </cell>
          <cell r="J21">
            <v>14.789753793781315</v>
          </cell>
          <cell r="N21">
            <v>10.714285714285712</v>
          </cell>
        </row>
        <row r="32">
          <cell r="I32">
            <v>3.3964057077625576</v>
          </cell>
          <cell r="J32">
            <v>3.2408000000000001</v>
          </cell>
          <cell r="N32">
            <v>3.4305107106164376</v>
          </cell>
        </row>
        <row r="33">
          <cell r="I33">
            <v>29.752514000000001</v>
          </cell>
          <cell r="J33">
            <v>28.434999999999995</v>
          </cell>
          <cell r="N33">
            <v>30.051273824999996</v>
          </cell>
        </row>
        <row r="43">
          <cell r="I43">
            <v>511033.76794613717</v>
          </cell>
          <cell r="J43">
            <v>414315.60108615161</v>
          </cell>
          <cell r="N43">
            <v>559245.81240819022</v>
          </cell>
        </row>
        <row r="46">
          <cell r="I46">
            <v>278.85605206168464</v>
          </cell>
          <cell r="J46">
            <v>449.58048679444352</v>
          </cell>
          <cell r="N46">
            <v>320.1527999999999</v>
          </cell>
        </row>
        <row r="47">
          <cell r="I47">
            <v>978.90230952214665</v>
          </cell>
          <cell r="J47">
            <v>1016.2260995955691</v>
          </cell>
          <cell r="N47">
            <v>1086.242953983822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20">
          <cell r="J20">
            <v>7</v>
          </cell>
          <cell r="L20">
            <v>14</v>
          </cell>
          <cell r="M20">
            <v>9</v>
          </cell>
        </row>
        <row r="44">
          <cell r="J44">
            <v>0</v>
          </cell>
        </row>
      </sheetData>
      <sheetData sheetId="43"/>
      <sheetData sheetId="44">
        <row r="3">
          <cell r="K3" t="str">
            <v>1</v>
          </cell>
          <cell r="L3">
            <v>2014</v>
          </cell>
          <cell r="O3" t="str">
            <v>Договор аренды</v>
          </cell>
          <cell r="P3" t="str">
            <v>новый</v>
          </cell>
          <cell r="Q3" t="str">
            <v>да</v>
          </cell>
        </row>
        <row r="4">
          <cell r="K4" t="str">
            <v>3</v>
          </cell>
          <cell r="L4">
            <v>2015</v>
          </cell>
          <cell r="O4" t="str">
            <v>Договор субаренды</v>
          </cell>
          <cell r="P4" t="str">
            <v>расторгнут</v>
          </cell>
          <cell r="Q4" t="str">
            <v>нет</v>
          </cell>
        </row>
        <row r="5">
          <cell r="K5" t="str">
            <v>4</v>
          </cell>
          <cell r="L5">
            <v>2016</v>
          </cell>
          <cell r="P5" t="str">
            <v>действующий</v>
          </cell>
          <cell r="Q5" t="str">
            <v>получен отказ в регистрации</v>
          </cell>
        </row>
        <row r="6">
          <cell r="K6" t="str">
            <v>5</v>
          </cell>
          <cell r="L6">
            <v>2017</v>
          </cell>
        </row>
        <row r="7">
          <cell r="L7">
            <v>2018</v>
          </cell>
        </row>
        <row r="8">
          <cell r="L8">
            <v>2019</v>
          </cell>
        </row>
        <row r="9">
          <cell r="L9">
            <v>2020</v>
          </cell>
        </row>
        <row r="10">
          <cell r="L10">
            <v>2021</v>
          </cell>
          <cell r="O10" t="str">
            <v>да</v>
          </cell>
        </row>
        <row r="11">
          <cell r="L11">
            <v>2022</v>
          </cell>
          <cell r="O11" t="str">
            <v>нет</v>
          </cell>
        </row>
        <row r="12">
          <cell r="L12">
            <v>2023</v>
          </cell>
        </row>
        <row r="13">
          <cell r="E13" t="str">
            <v>да</v>
          </cell>
          <cell r="L13">
            <v>2024</v>
          </cell>
        </row>
        <row r="14">
          <cell r="E14" t="str">
            <v>нет</v>
          </cell>
          <cell r="L14">
            <v>2025</v>
          </cell>
        </row>
        <row r="15">
          <cell r="L15">
            <v>2026</v>
          </cell>
        </row>
        <row r="16">
          <cell r="L16">
            <v>2027</v>
          </cell>
        </row>
        <row r="17">
          <cell r="E17" t="str">
            <v>Январь</v>
          </cell>
          <cell r="L17">
            <v>2028</v>
          </cell>
        </row>
        <row r="18">
          <cell r="E18" t="str">
            <v>Февраль</v>
          </cell>
          <cell r="L18">
            <v>2029</v>
          </cell>
        </row>
        <row r="19">
          <cell r="E19" t="str">
            <v>Март</v>
          </cell>
          <cell r="L19">
            <v>2030</v>
          </cell>
        </row>
        <row r="20">
          <cell r="E20" t="str">
            <v>Апрель</v>
          </cell>
          <cell r="L20">
            <v>2031</v>
          </cell>
        </row>
        <row r="21">
          <cell r="E21" t="str">
            <v>Май</v>
          </cell>
          <cell r="L21">
            <v>2032</v>
          </cell>
          <cell r="N21" t="str">
            <v>ВН</v>
          </cell>
        </row>
        <row r="22">
          <cell r="E22" t="str">
            <v>Июнь</v>
          </cell>
          <cell r="L22">
            <v>2033</v>
          </cell>
          <cell r="N22" t="str">
            <v>СН1</v>
          </cell>
        </row>
        <row r="23">
          <cell r="E23" t="str">
            <v>Июль</v>
          </cell>
          <cell r="K23">
            <v>2021</v>
          </cell>
          <cell r="L23">
            <v>2034</v>
          </cell>
          <cell r="N23" t="str">
            <v>СН2</v>
          </cell>
        </row>
        <row r="24">
          <cell r="E24" t="str">
            <v>Август</v>
          </cell>
          <cell r="K24">
            <v>2022</v>
          </cell>
          <cell r="N24" t="str">
            <v>НН</v>
          </cell>
        </row>
        <row r="25">
          <cell r="E25" t="str">
            <v>Сентябрь</v>
          </cell>
          <cell r="K25">
            <v>2023</v>
          </cell>
          <cell r="N25" t="str">
            <v>нет</v>
          </cell>
        </row>
        <row r="26">
          <cell r="E26" t="str">
            <v>Октябрь</v>
          </cell>
          <cell r="K26">
            <v>2024</v>
          </cell>
        </row>
        <row r="27">
          <cell r="E27" t="str">
            <v>Ноябрь</v>
          </cell>
          <cell r="K27">
            <v>2025</v>
          </cell>
        </row>
        <row r="28">
          <cell r="E28" t="str">
            <v>Декабрь</v>
          </cell>
        </row>
        <row r="29">
          <cell r="N29" t="str">
            <v>КЛЭП</v>
          </cell>
        </row>
        <row r="30">
          <cell r="N30" t="str">
            <v>ВЛЭП</v>
          </cell>
        </row>
        <row r="31">
          <cell r="N31" t="str">
            <v>Подстанция</v>
          </cell>
        </row>
        <row r="32">
          <cell r="N32" t="str">
            <v>Прочее ЭСХ</v>
          </cell>
        </row>
        <row r="33">
          <cell r="N33" t="str">
            <v>Прочее не ЭСХ</v>
          </cell>
        </row>
        <row r="36">
          <cell r="N36" t="str">
            <v>собственные силы</v>
          </cell>
        </row>
        <row r="37">
          <cell r="N37" t="str">
            <v>договор подряда</v>
          </cell>
        </row>
        <row r="38">
          <cell r="K38" t="str">
            <v>Долгосрочная индексация</v>
          </cell>
        </row>
        <row r="39">
          <cell r="K39" t="str">
            <v>Затраты+</v>
          </cell>
        </row>
        <row r="40">
          <cell r="K40" t="str">
            <v xml:space="preserve">Корректировка </v>
          </cell>
          <cell r="N40" t="str">
            <v>Передача ЭЭ</v>
          </cell>
        </row>
        <row r="41">
          <cell r="K41" t="str">
            <v>Сравнение аналогов</v>
          </cell>
          <cell r="N41" t="str">
            <v>Другое</v>
          </cell>
        </row>
      </sheetData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>
        <row r="31">
          <cell r="K31">
            <v>29781</v>
          </cell>
        </row>
        <row r="39">
          <cell r="K39">
            <v>1360</v>
          </cell>
        </row>
        <row r="47">
          <cell r="K47"/>
        </row>
        <row r="49">
          <cell r="K49">
            <v>1156</v>
          </cell>
        </row>
      </sheetData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>
        <row r="67">
          <cell r="B67" t="str">
            <v>Город Верхний Уфалей</v>
          </cell>
        </row>
      </sheetData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э"/>
      <sheetName val="Регионы"/>
      <sheetName val="TEHSHEET"/>
      <sheetName val="Вводные данные систем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ЭСО"/>
      <sheetName val="сбыт"/>
      <sheetName val="Ген. не уч. ОРЭМ"/>
      <sheetName val="Свод"/>
      <sheetName val="1.6"/>
      <sheetName val="УрРасч"/>
      <sheetName val="drivers"/>
      <sheetName val="Гр5(о)"/>
      <sheetName val="Main"/>
      <sheetName val="XLR_NoRangeSheet"/>
      <sheetName val="Сводна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солидация"/>
      <sheetName val="Объекты"/>
      <sheetName val="ЗЭС"/>
      <sheetName val="Объекты 2010"/>
      <sheetName val="СводЗЭС"/>
      <sheetName val="Филиал 2"/>
      <sheetName val="Перегруппировка"/>
      <sheetName val="Незавершённое строительство"/>
      <sheetName val="Характеристика"/>
      <sheetName val="Основные фонды"/>
      <sheetName val="Тарифы"/>
      <sheetName val="Лист1"/>
      <sheetName val="ИТОГИ  по Н,Р,Э,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tabColor theme="0" tint="-0.14999847407452621"/>
  </sheetPr>
  <dimension ref="F1:N88"/>
  <sheetViews>
    <sheetView showGridLines="0" tabSelected="1" topLeftCell="A61" zoomScaleNormal="100" workbookViewId="0">
      <selection activeCell="I79" sqref="I79:N81"/>
    </sheetView>
  </sheetViews>
  <sheetFormatPr defaultColWidth="9.140625" defaultRowHeight="11.25" x14ac:dyDescent="0.15"/>
  <cols>
    <col min="1" max="4" width="0.7109375" style="1" customWidth="1"/>
    <col min="5" max="5" width="0" style="1" hidden="1" customWidth="1"/>
    <col min="6" max="6" width="5.42578125" style="1" customWidth="1"/>
    <col min="7" max="7" width="46.7109375" style="1" customWidth="1"/>
    <col min="8" max="8" width="13.85546875" style="1" customWidth="1"/>
    <col min="9" max="11" width="19.7109375" style="1" customWidth="1"/>
    <col min="12" max="12" width="24.85546875" style="1" customWidth="1"/>
    <col min="13" max="13" width="18.5703125" style="1" customWidth="1"/>
    <col min="14" max="14" width="15.7109375" style="1" customWidth="1"/>
    <col min="15" max="107" width="9.140625" style="1"/>
    <col min="108" max="109" width="9.140625" style="1" customWidth="1"/>
    <col min="110" max="16384" width="9.140625" style="1"/>
  </cols>
  <sheetData>
    <row r="1" spans="6:10" ht="1.5" customHeight="1" x14ac:dyDescent="0.15"/>
    <row r="2" spans="6:10" ht="1.5" customHeight="1" x14ac:dyDescent="0.15"/>
    <row r="3" spans="6:10" ht="1.5" customHeight="1" x14ac:dyDescent="0.15"/>
    <row r="4" spans="6:10" ht="1.5" customHeight="1" x14ac:dyDescent="0.15"/>
    <row r="5" spans="6:10" ht="1.5" customHeight="1" x14ac:dyDescent="0.15"/>
    <row r="6" spans="6:10" ht="1.5" customHeight="1" x14ac:dyDescent="0.15"/>
    <row r="7" spans="6:10" ht="1.5" customHeight="1" x14ac:dyDescent="0.15"/>
    <row r="8" spans="6:10" x14ac:dyDescent="0.15">
      <c r="F8" s="41" t="s">
        <v>0</v>
      </c>
      <c r="G8" s="41"/>
      <c r="H8" s="41"/>
      <c r="I8" s="41"/>
      <c r="J8" s="41"/>
    </row>
    <row r="9" spans="6:10" x14ac:dyDescent="0.15">
      <c r="F9" s="41" t="s">
        <v>1</v>
      </c>
      <c r="G9" s="41"/>
      <c r="H9" s="41"/>
      <c r="I9" s="41"/>
      <c r="J9" s="41"/>
    </row>
    <row r="10" spans="6:10" x14ac:dyDescent="0.15">
      <c r="F10" s="41" t="str">
        <f>"                  (вид цены (тарифа) на "&amp; god&amp;" год"</f>
        <v xml:space="preserve">                  (вид цены (тарифа) на 2021 год</v>
      </c>
      <c r="G10" s="41"/>
      <c r="H10" s="41"/>
      <c r="I10" s="41"/>
      <c r="J10" s="41"/>
    </row>
    <row r="11" spans="6:10" x14ac:dyDescent="0.15">
      <c r="F11" s="41" t="s">
        <v>2</v>
      </c>
      <c r="G11" s="41"/>
      <c r="H11" s="41"/>
      <c r="I11" s="41"/>
      <c r="J11" s="41"/>
    </row>
    <row r="12" spans="6:10" x14ac:dyDescent="0.15">
      <c r="F12" s="2"/>
    </row>
    <row r="13" spans="6:10" x14ac:dyDescent="0.15">
      <c r="F13" s="42" t="str">
        <f>ORG</f>
        <v>ООО Сетевая компания "Энергоресурс"</v>
      </c>
      <c r="G13" s="43"/>
      <c r="H13" s="43"/>
      <c r="I13" s="43"/>
      <c r="J13" s="43"/>
    </row>
    <row r="14" spans="6:10" x14ac:dyDescent="0.15">
      <c r="F14" s="41" t="s">
        <v>3</v>
      </c>
      <c r="G14" s="41"/>
      <c r="H14" s="41"/>
      <c r="I14" s="41"/>
      <c r="J14" s="41"/>
    </row>
    <row r="18" spans="6:11" ht="19.5" customHeight="1" x14ac:dyDescent="0.15">
      <c r="F18" s="44" t="s">
        <v>4</v>
      </c>
      <c r="G18" s="44"/>
      <c r="H18" s="44"/>
      <c r="I18" s="44"/>
      <c r="J18" s="44"/>
      <c r="K18" s="44"/>
    </row>
    <row r="19" spans="6:11" x14ac:dyDescent="0.15">
      <c r="F19" s="2"/>
    </row>
    <row r="20" spans="6:11" x14ac:dyDescent="0.15">
      <c r="F20" s="38" t="s">
        <v>5</v>
      </c>
      <c r="G20" s="38"/>
      <c r="H20" s="45" t="str">
        <f>ORG</f>
        <v>ООО Сетевая компания "Энергоресурс"</v>
      </c>
      <c r="I20" s="46"/>
      <c r="J20" s="46"/>
      <c r="K20" s="46"/>
    </row>
    <row r="21" spans="6:11" x14ac:dyDescent="0.15">
      <c r="F21" s="38"/>
      <c r="G21" s="38"/>
      <c r="H21" s="46"/>
      <c r="I21" s="46"/>
      <c r="J21" s="46"/>
      <c r="K21" s="46"/>
    </row>
    <row r="22" spans="6:11" x14ac:dyDescent="0.15">
      <c r="F22" s="38" t="s">
        <v>6</v>
      </c>
      <c r="G22" s="38"/>
      <c r="H22" s="47" t="str">
        <f>ORG</f>
        <v>ООО Сетевая компания "Энергоресурс"</v>
      </c>
      <c r="I22" s="47"/>
      <c r="J22" s="47"/>
      <c r="K22" s="47"/>
    </row>
    <row r="23" spans="6:11" ht="27.95" customHeight="1" x14ac:dyDescent="0.15">
      <c r="F23" s="38" t="s">
        <v>7</v>
      </c>
      <c r="G23" s="38"/>
      <c r="H23" s="39" t="str">
        <f>[1]Титульный!E53</f>
        <v>454048, Челябинская обл., г.Челябинск, ул. Энтузиастов, д.11 Б, офис 207</v>
      </c>
      <c r="I23" s="40"/>
      <c r="J23" s="40"/>
      <c r="K23" s="40"/>
    </row>
    <row r="24" spans="6:11" ht="27.95" customHeight="1" x14ac:dyDescent="0.15">
      <c r="F24" s="38" t="s">
        <v>8</v>
      </c>
      <c r="G24" s="38"/>
      <c r="H24" s="39" t="str">
        <f>[1]Титульный!E54</f>
        <v>454048, Челябинская обл., г.Челябинск, ул. Энтузиастов, д.11 Б, офис 207</v>
      </c>
      <c r="I24" s="40"/>
      <c r="J24" s="40"/>
      <c r="K24" s="40"/>
    </row>
    <row r="25" spans="6:11" x14ac:dyDescent="0.15">
      <c r="F25" s="38" t="s">
        <v>9</v>
      </c>
      <c r="G25" s="38"/>
      <c r="H25" s="48" t="str">
        <f>INN</f>
        <v>7453299712</v>
      </c>
      <c r="I25" s="48"/>
      <c r="J25" s="48"/>
      <c r="K25" s="48"/>
    </row>
    <row r="26" spans="6:11" x14ac:dyDescent="0.15">
      <c r="F26" s="38" t="s">
        <v>10</v>
      </c>
      <c r="G26" s="38"/>
      <c r="H26" s="48" t="str">
        <f>KPP</f>
        <v>745301001</v>
      </c>
      <c r="I26" s="48"/>
      <c r="J26" s="48"/>
      <c r="K26" s="48"/>
    </row>
    <row r="27" spans="6:11" x14ac:dyDescent="0.15">
      <c r="F27" s="38" t="s">
        <v>11</v>
      </c>
      <c r="G27" s="38"/>
      <c r="H27" s="48" t="str">
        <f>[1]Титульный!E57</f>
        <v>Левашов Александр Сергеевич</v>
      </c>
      <c r="I27" s="48"/>
      <c r="J27" s="48"/>
      <c r="K27" s="48"/>
    </row>
    <row r="28" spans="6:11" x14ac:dyDescent="0.15">
      <c r="F28" s="38" t="s">
        <v>12</v>
      </c>
      <c r="G28" s="38"/>
      <c r="H28" s="50" t="str">
        <f>[1]Титульный!E68</f>
        <v>marina-186@mail.ru</v>
      </c>
      <c r="I28" s="51"/>
      <c r="J28" s="51"/>
      <c r="K28" s="51"/>
    </row>
    <row r="29" spans="6:11" x14ac:dyDescent="0.15">
      <c r="F29" s="38" t="s">
        <v>13</v>
      </c>
      <c r="G29" s="38"/>
      <c r="H29" s="50" t="str">
        <f>[1]Титульный!E58</f>
        <v>8 (912) 775-03-02</v>
      </c>
      <c r="I29" s="51"/>
      <c r="J29" s="51"/>
      <c r="K29" s="51"/>
    </row>
    <row r="30" spans="6:11" hidden="1" x14ac:dyDescent="0.15">
      <c r="F30" s="38" t="s">
        <v>14</v>
      </c>
      <c r="G30" s="38"/>
      <c r="H30" s="52"/>
      <c r="I30" s="52"/>
      <c r="J30" s="52"/>
      <c r="K30" s="52"/>
    </row>
    <row r="31" spans="6:11" ht="4.5" customHeight="1" x14ac:dyDescent="0.15"/>
    <row r="32" spans="6:11" ht="4.5" customHeight="1" x14ac:dyDescent="0.15">
      <c r="F32" s="3"/>
    </row>
    <row r="33" spans="6:11" ht="18.75" customHeight="1" x14ac:dyDescent="0.15">
      <c r="F33" s="44" t="s">
        <v>15</v>
      </c>
      <c r="G33" s="44"/>
      <c r="H33" s="44"/>
      <c r="I33" s="44"/>
      <c r="J33" s="44"/>
      <c r="K33" s="44"/>
    </row>
    <row r="34" spans="6:11" ht="1.5" customHeight="1" x14ac:dyDescent="0.15"/>
    <row r="35" spans="6:11" ht="1.5" customHeight="1" x14ac:dyDescent="0.15">
      <c r="F35" s="3"/>
    </row>
    <row r="36" spans="6:11" ht="45" customHeight="1" x14ac:dyDescent="0.15">
      <c r="F36" s="53" t="s">
        <v>16</v>
      </c>
      <c r="G36" s="53"/>
      <c r="H36" s="4" t="s">
        <v>17</v>
      </c>
      <c r="I36" s="4" t="s">
        <v>18</v>
      </c>
      <c r="J36" s="4" t="s">
        <v>19</v>
      </c>
      <c r="K36" s="4" t="s">
        <v>20</v>
      </c>
    </row>
    <row r="37" spans="6:11" ht="24.75" customHeight="1" x14ac:dyDescent="0.15">
      <c r="F37" s="54" t="s">
        <v>21</v>
      </c>
      <c r="G37" s="55"/>
      <c r="H37" s="55"/>
      <c r="I37" s="55"/>
      <c r="J37" s="55"/>
      <c r="K37" s="55"/>
    </row>
    <row r="38" spans="6:11" ht="22.5" x14ac:dyDescent="0.15">
      <c r="F38" s="5">
        <v>1</v>
      </c>
      <c r="G38" s="6" t="s">
        <v>22</v>
      </c>
      <c r="H38" s="6"/>
      <c r="I38" s="6"/>
      <c r="J38" s="6"/>
      <c r="K38" s="7"/>
    </row>
    <row r="39" spans="6:11" x14ac:dyDescent="0.15">
      <c r="F39" s="8" t="s">
        <v>23</v>
      </c>
      <c r="G39" s="9" t="s">
        <v>24</v>
      </c>
      <c r="H39" s="10" t="s">
        <v>25</v>
      </c>
      <c r="I39" s="11">
        <f>'[1]42_финансовые показатели'!$K$31</f>
        <v>29781</v>
      </c>
      <c r="J39" s="12">
        <v>28896.39</v>
      </c>
      <c r="K39" s="12">
        <v>32642.984450644704</v>
      </c>
    </row>
    <row r="40" spans="6:11" x14ac:dyDescent="0.15">
      <c r="F40" s="13" t="s">
        <v>26</v>
      </c>
      <c r="G40" s="14" t="s">
        <v>27</v>
      </c>
      <c r="H40" s="4" t="s">
        <v>25</v>
      </c>
      <c r="I40" s="15">
        <f>'[1]42_финансовые показатели'!$K$39</f>
        <v>1360</v>
      </c>
      <c r="J40" s="12"/>
      <c r="K40" s="12"/>
    </row>
    <row r="41" spans="6:11" ht="22.5" x14ac:dyDescent="0.15">
      <c r="F41" s="13" t="s">
        <v>28</v>
      </c>
      <c r="G41" s="14" t="s">
        <v>29</v>
      </c>
      <c r="H41" s="4" t="s">
        <v>25</v>
      </c>
      <c r="I41" s="15">
        <f>'[1]42_финансовые показатели'!$K$47</f>
        <v>0</v>
      </c>
      <c r="J41" s="12"/>
      <c r="K41" s="12"/>
    </row>
    <row r="42" spans="6:11" x14ac:dyDescent="0.15">
      <c r="F42" s="13" t="s">
        <v>30</v>
      </c>
      <c r="G42" s="14" t="s">
        <v>31</v>
      </c>
      <c r="H42" s="4" t="s">
        <v>25</v>
      </c>
      <c r="I42" s="15">
        <f>'[1]42_финансовые показатели'!$K$49</f>
        <v>1156</v>
      </c>
      <c r="J42" s="12"/>
      <c r="K42" s="12"/>
    </row>
    <row r="43" spans="6:11" x14ac:dyDescent="0.15">
      <c r="F43" s="5" t="s">
        <v>32</v>
      </c>
      <c r="G43" s="6" t="s">
        <v>33</v>
      </c>
      <c r="H43" s="16"/>
      <c r="I43" s="6"/>
      <c r="J43" s="6"/>
      <c r="K43" s="7"/>
    </row>
    <row r="44" spans="6:11" ht="45" x14ac:dyDescent="0.15">
      <c r="F44" s="13" t="s">
        <v>34</v>
      </c>
      <c r="G44" s="14" t="s">
        <v>35</v>
      </c>
      <c r="H44" s="4" t="s">
        <v>36</v>
      </c>
      <c r="I44" s="17"/>
      <c r="J44" s="17"/>
      <c r="K44" s="17"/>
    </row>
    <row r="45" spans="6:11" ht="22.5" x14ac:dyDescent="0.15">
      <c r="F45" s="5" t="s">
        <v>37</v>
      </c>
      <c r="G45" s="6" t="s">
        <v>38</v>
      </c>
      <c r="H45" s="16"/>
      <c r="I45" s="6"/>
      <c r="J45" s="6"/>
      <c r="K45" s="7"/>
    </row>
    <row r="46" spans="6:11" x14ac:dyDescent="0.15">
      <c r="F46" s="13" t="s">
        <v>39</v>
      </c>
      <c r="G46" s="18" t="s">
        <v>40</v>
      </c>
      <c r="H46" s="4" t="s">
        <v>41</v>
      </c>
      <c r="I46" s="19">
        <f>'[1]9 Тариф'!I32</f>
        <v>3.3964057077625576</v>
      </c>
      <c r="J46" s="19">
        <f>'[1]9 Тариф'!J32</f>
        <v>3.2408000000000001</v>
      </c>
      <c r="K46" s="19">
        <f>'[1]9 Тариф'!N32</f>
        <v>3.4305107106164376</v>
      </c>
    </row>
    <row r="47" spans="6:11" ht="22.5" x14ac:dyDescent="0.15">
      <c r="F47" s="13" t="s">
        <v>42</v>
      </c>
      <c r="G47" s="18" t="s">
        <v>43</v>
      </c>
      <c r="H47" s="4" t="s">
        <v>44</v>
      </c>
      <c r="I47" s="19">
        <f>'[1]9 Тариф'!I33*1000</f>
        <v>29752.514000000003</v>
      </c>
      <c r="J47" s="19">
        <f>'[1]9 Тариф'!J33*1000</f>
        <v>28434.999999999996</v>
      </c>
      <c r="K47" s="19">
        <f>'[1]9 Тариф'!N33*1000</f>
        <v>30051.273824999997</v>
      </c>
    </row>
    <row r="48" spans="6:11" ht="33.75" x14ac:dyDescent="0.15">
      <c r="F48" s="13" t="s">
        <v>45</v>
      </c>
      <c r="G48" s="18" t="s">
        <v>46</v>
      </c>
      <c r="H48" s="4" t="s">
        <v>47</v>
      </c>
      <c r="I48" s="20"/>
      <c r="J48" s="21"/>
      <c r="K48" s="21"/>
    </row>
    <row r="49" spans="6:11" x14ac:dyDescent="0.15">
      <c r="F49" s="13" t="s">
        <v>48</v>
      </c>
      <c r="G49" s="22" t="s">
        <v>49</v>
      </c>
      <c r="H49" s="4" t="s">
        <v>36</v>
      </c>
      <c r="I49" s="19">
        <f>'[1]9 Тариф'!I21</f>
        <v>9.7470555682741633</v>
      </c>
      <c r="J49" s="19">
        <f>'[1]9 Тариф'!J21</f>
        <v>14.789753793781315</v>
      </c>
      <c r="K49" s="19">
        <f>'[1]9 Тариф'!N21</f>
        <v>10.714285714285712</v>
      </c>
    </row>
    <row r="50" spans="6:11" ht="33.75" x14ac:dyDescent="0.15">
      <c r="F50" s="13" t="s">
        <v>50</v>
      </c>
      <c r="G50" s="23" t="s">
        <v>51</v>
      </c>
      <c r="H50" s="4"/>
      <c r="I50" s="24"/>
      <c r="J50" s="24"/>
      <c r="K50" s="24"/>
    </row>
    <row r="51" spans="6:11" ht="22.5" x14ac:dyDescent="0.15">
      <c r="F51" s="13" t="s">
        <v>52</v>
      </c>
      <c r="G51" s="25" t="s">
        <v>53</v>
      </c>
      <c r="H51" s="4" t="s">
        <v>25</v>
      </c>
      <c r="I51" s="19">
        <f>'[1]8_Расчет НВВ '!J113</f>
        <v>29124.804668690002</v>
      </c>
      <c r="J51" s="19">
        <f>'[1]8_Расчет НВВ '!N113</f>
        <v>28896.389142</v>
      </c>
      <c r="K51" s="19">
        <f>'[1]8_Расчет НВВ '!P113</f>
        <v>32642.984450644704</v>
      </c>
    </row>
    <row r="52" spans="6:11" ht="56.25" x14ac:dyDescent="0.15">
      <c r="F52" s="13" t="s">
        <v>54</v>
      </c>
      <c r="G52" s="14" t="s">
        <v>55</v>
      </c>
      <c r="H52" s="4" t="s">
        <v>25</v>
      </c>
      <c r="I52" s="15">
        <f>'[1]8_Расчет НВВ '!J64</f>
        <v>17063.071189999999</v>
      </c>
      <c r="J52" s="15">
        <f>'[1]8_Расчет НВВ '!N64</f>
        <v>12006.800000000001</v>
      </c>
      <c r="K52" s="15">
        <f>'[1]8_Расчет НВВ '!P64</f>
        <v>17924.879999999997</v>
      </c>
    </row>
    <row r="53" spans="6:11" x14ac:dyDescent="0.15">
      <c r="F53" s="26"/>
      <c r="G53" s="25" t="s">
        <v>56</v>
      </c>
      <c r="H53" s="4"/>
      <c r="I53" s="27"/>
      <c r="J53" s="27"/>
      <c r="K53" s="27"/>
    </row>
    <row r="54" spans="6:11" x14ac:dyDescent="0.15">
      <c r="F54" s="13" t="s">
        <v>57</v>
      </c>
      <c r="G54" s="28" t="s">
        <v>58</v>
      </c>
      <c r="H54" s="4" t="s">
        <v>25</v>
      </c>
      <c r="I54" s="15">
        <f>'[1]8_Расчет НВВ '!J38</f>
        <v>2742.39</v>
      </c>
      <c r="J54" s="15">
        <f>'[1]8_Расчет НВВ '!N38</f>
        <v>6834.18</v>
      </c>
      <c r="K54" s="15">
        <f>'[1]8_Расчет НВВ '!P38</f>
        <v>3525.93</v>
      </c>
    </row>
    <row r="55" spans="6:11" x14ac:dyDescent="0.15">
      <c r="F55" s="13" t="s">
        <v>59</v>
      </c>
      <c r="G55" s="28" t="s">
        <v>60</v>
      </c>
      <c r="H55" s="4" t="s">
        <v>25</v>
      </c>
      <c r="I55" s="15">
        <f>'[1]8_Расчет НВВ '!J40</f>
        <v>1086.44</v>
      </c>
      <c r="J55" s="15">
        <f>'[1]8_Расчет НВВ '!N40</f>
        <v>0</v>
      </c>
      <c r="K55" s="15">
        <f>'[1]8_Расчет НВВ '!P40</f>
        <v>1086.44</v>
      </c>
    </row>
    <row r="56" spans="6:11" x14ac:dyDescent="0.15">
      <c r="F56" s="13" t="s">
        <v>61</v>
      </c>
      <c r="G56" s="28" t="s">
        <v>62</v>
      </c>
      <c r="H56" s="4" t="s">
        <v>25</v>
      </c>
      <c r="I56" s="15">
        <f>'[1]8_Расчет НВВ '!J35</f>
        <v>12787.418750000001</v>
      </c>
      <c r="J56" s="15">
        <f>'[1]8_Расчет НВВ '!N35</f>
        <v>4299.67</v>
      </c>
      <c r="K56" s="15">
        <f>'[1]8_Расчет НВВ '!P35</f>
        <v>13123.92</v>
      </c>
    </row>
    <row r="57" spans="6:11" ht="33.75" x14ac:dyDescent="0.15">
      <c r="F57" s="13" t="s">
        <v>63</v>
      </c>
      <c r="G57" s="14" t="s">
        <v>64</v>
      </c>
      <c r="H57" s="4" t="s">
        <v>25</v>
      </c>
      <c r="I57" s="19">
        <f>'[1]8_Расчет НВВ '!J94-I52</f>
        <v>3765.064885740001</v>
      </c>
      <c r="J57" s="19">
        <f>'[1]8_Расчет НВВ '!N94-J52</f>
        <v>6177.1679999999997</v>
      </c>
      <c r="K57" s="19">
        <f>'[1]8_Расчет НВВ '!P94-K52</f>
        <v>6416.5091112000009</v>
      </c>
    </row>
    <row r="58" spans="6:11" ht="22.5" x14ac:dyDescent="0.15">
      <c r="F58" s="13" t="s">
        <v>65</v>
      </c>
      <c r="G58" s="14" t="s">
        <v>66</v>
      </c>
      <c r="H58" s="4" t="s">
        <v>25</v>
      </c>
      <c r="I58" s="15">
        <f>'[1]8_Расчет НВВ '!J95</f>
        <v>0</v>
      </c>
      <c r="J58" s="15">
        <f>'[1]8_Расчет НВВ '!N95</f>
        <v>-2071.4</v>
      </c>
      <c r="K58" s="15">
        <f>'[1]8_Расчет НВВ '!P95</f>
        <v>-1319.4041191957458</v>
      </c>
    </row>
    <row r="59" spans="6:11" ht="22.5" x14ac:dyDescent="0.15">
      <c r="F59" s="13" t="s">
        <v>67</v>
      </c>
      <c r="G59" s="14" t="s">
        <v>68</v>
      </c>
      <c r="H59" s="4" t="s">
        <v>25</v>
      </c>
      <c r="I59" s="21"/>
      <c r="J59" s="21"/>
      <c r="K59" s="21"/>
    </row>
    <row r="60" spans="6:11" ht="22.5" x14ac:dyDescent="0.15">
      <c r="F60" s="13" t="s">
        <v>69</v>
      </c>
      <c r="G60" s="28" t="s">
        <v>70</v>
      </c>
      <c r="H60" s="4"/>
      <c r="I60" s="24"/>
      <c r="J60" s="24"/>
      <c r="K60" s="24"/>
    </row>
    <row r="61" spans="6:11" x14ac:dyDescent="0.15">
      <c r="F61" s="13" t="s">
        <v>71</v>
      </c>
      <c r="G61" s="18" t="s">
        <v>72</v>
      </c>
      <c r="H61" s="4" t="s">
        <v>73</v>
      </c>
      <c r="I61" s="15">
        <f>'[1]7_Свод УЕ '!L36</f>
        <v>775.4194</v>
      </c>
      <c r="J61" s="15">
        <f>'[1]7_Свод УЕ '!L38</f>
        <v>775.4194</v>
      </c>
      <c r="K61" s="15">
        <f>'[1]7_Свод УЕ '!L39</f>
        <v>778.2496000000001</v>
      </c>
    </row>
    <row r="62" spans="6:11" ht="33.75" customHeight="1" x14ac:dyDescent="0.15">
      <c r="F62" s="13" t="s">
        <v>74</v>
      </c>
      <c r="G62" s="14" t="s">
        <v>75</v>
      </c>
      <c r="H62" s="4" t="s">
        <v>76</v>
      </c>
      <c r="I62" s="15">
        <f>IF('[1]8_Расчет НВВ '!J27=0,0,'[1]8_Расчет НВВ '!J64/'[1]8_Расчет НВВ '!J27)</f>
        <v>22.004957820245405</v>
      </c>
      <c r="J62" s="15">
        <f>IF('[1]8_Расчет НВВ '!N27=0,0,'[1]8_Расчет НВВ '!N64/'[1]8_Расчет НВВ '!N27)</f>
        <v>15.484265676097349</v>
      </c>
      <c r="K62" s="15">
        <f>IF('[1]8_Расчет НВВ '!P27=0,0,'[1]8_Расчет НВВ '!P64/'[1]8_Расчет НВВ '!P27)</f>
        <v>23.032302233113896</v>
      </c>
    </row>
    <row r="63" spans="6:11" ht="24.75" customHeight="1" x14ac:dyDescent="0.15">
      <c r="F63" s="5" t="s">
        <v>77</v>
      </c>
      <c r="G63" s="49" t="s">
        <v>78</v>
      </c>
      <c r="H63" s="49"/>
      <c r="I63" s="49"/>
      <c r="J63" s="6"/>
      <c r="K63" s="7"/>
    </row>
    <row r="64" spans="6:11" x14ac:dyDescent="0.15">
      <c r="F64" s="13" t="s">
        <v>79</v>
      </c>
      <c r="G64" s="14" t="s">
        <v>80</v>
      </c>
      <c r="H64" s="4" t="s">
        <v>81</v>
      </c>
      <c r="I64" s="15">
        <f>'[1]16_Персонал'!J20</f>
        <v>7</v>
      </c>
      <c r="J64" s="15">
        <f>'[1]16_Персонал'!L20</f>
        <v>14</v>
      </c>
      <c r="K64" s="19">
        <f>'[1]16_Персонал'!M20</f>
        <v>9</v>
      </c>
    </row>
    <row r="65" spans="6:14" ht="22.5" x14ac:dyDescent="0.15">
      <c r="F65" s="13" t="s">
        <v>82</v>
      </c>
      <c r="G65" s="14" t="s">
        <v>83</v>
      </c>
      <c r="H65" s="4" t="s">
        <v>84</v>
      </c>
      <c r="I65" s="15">
        <f>'[1]16_Персонал'!J44/1000</f>
        <v>0</v>
      </c>
      <c r="J65" s="21"/>
      <c r="K65" s="19">
        <v>32647.5</v>
      </c>
    </row>
    <row r="66" spans="6:14" ht="22.5" x14ac:dyDescent="0.15">
      <c r="F66" s="13" t="s">
        <v>85</v>
      </c>
      <c r="G66" s="14" t="s">
        <v>86</v>
      </c>
      <c r="H66" s="4"/>
      <c r="I66" s="24"/>
      <c r="J66" s="24"/>
      <c r="K66" s="24"/>
    </row>
    <row r="67" spans="6:14" ht="22.5" x14ac:dyDescent="0.15">
      <c r="F67" s="13" t="s">
        <v>87</v>
      </c>
      <c r="G67" s="25" t="s">
        <v>88</v>
      </c>
      <c r="H67" s="4" t="s">
        <v>25</v>
      </c>
      <c r="I67" s="21">
        <v>10</v>
      </c>
      <c r="J67" s="21">
        <v>10</v>
      </c>
      <c r="K67" s="21">
        <v>10</v>
      </c>
    </row>
    <row r="68" spans="6:14" ht="33.75" x14ac:dyDescent="0.15">
      <c r="F68" s="13" t="s">
        <v>89</v>
      </c>
      <c r="G68" s="25" t="s">
        <v>90</v>
      </c>
      <c r="H68" s="4" t="s">
        <v>25</v>
      </c>
      <c r="I68" s="21"/>
      <c r="J68" s="21"/>
      <c r="K68" s="21"/>
    </row>
    <row r="69" spans="6:14" ht="6" customHeight="1" x14ac:dyDescent="0.15">
      <c r="F69" s="29"/>
    </row>
    <row r="70" spans="6:14" ht="6" customHeight="1" x14ac:dyDescent="0.15">
      <c r="F70" s="29"/>
    </row>
    <row r="71" spans="6:14" ht="6" customHeight="1" x14ac:dyDescent="0.15">
      <c r="F71" s="29"/>
    </row>
    <row r="72" spans="6:14" ht="6" customHeight="1" x14ac:dyDescent="0.15">
      <c r="F72" s="29"/>
    </row>
    <row r="73" spans="6:14" ht="23.25" customHeight="1" x14ac:dyDescent="0.15">
      <c r="F73" s="44" t="s">
        <v>91</v>
      </c>
      <c r="G73" s="44"/>
      <c r="H73" s="44"/>
      <c r="I73" s="44"/>
      <c r="J73" s="44"/>
      <c r="K73" s="44"/>
      <c r="L73" s="44"/>
      <c r="M73" s="44"/>
      <c r="N73" s="44"/>
    </row>
    <row r="74" spans="6:14" x14ac:dyDescent="0.15">
      <c r="F74" s="30"/>
    </row>
    <row r="75" spans="6:14" ht="24" customHeight="1" x14ac:dyDescent="0.15">
      <c r="F75" s="56" t="s">
        <v>16</v>
      </c>
      <c r="G75" s="56"/>
      <c r="H75" s="57" t="s">
        <v>92</v>
      </c>
      <c r="I75" s="53" t="s">
        <v>18</v>
      </c>
      <c r="J75" s="53"/>
      <c r="K75" s="53" t="s">
        <v>93</v>
      </c>
      <c r="L75" s="53"/>
      <c r="M75" s="53" t="s">
        <v>94</v>
      </c>
      <c r="N75" s="53"/>
    </row>
    <row r="76" spans="6:14" ht="22.5" x14ac:dyDescent="0.15">
      <c r="F76" s="56"/>
      <c r="G76" s="56"/>
      <c r="H76" s="57"/>
      <c r="I76" s="4" t="s">
        <v>95</v>
      </c>
      <c r="J76" s="4" t="s">
        <v>96</v>
      </c>
      <c r="K76" s="4" t="s">
        <v>95</v>
      </c>
      <c r="L76" s="4" t="s">
        <v>96</v>
      </c>
      <c r="M76" s="4" t="s">
        <v>95</v>
      </c>
      <c r="N76" s="4" t="s">
        <v>96</v>
      </c>
    </row>
    <row r="77" spans="6:14" ht="20.25" customHeight="1" x14ac:dyDescent="0.15">
      <c r="F77" s="58" t="s">
        <v>97</v>
      </c>
      <c r="G77" s="59"/>
      <c r="H77" s="59"/>
      <c r="I77" s="6"/>
      <c r="J77" s="6"/>
      <c r="K77" s="6"/>
      <c r="L77" s="6"/>
      <c r="M77" s="6"/>
      <c r="N77" s="6"/>
    </row>
    <row r="78" spans="6:14" ht="20.25" customHeight="1" x14ac:dyDescent="0.15">
      <c r="F78" s="5">
        <v>1</v>
      </c>
      <c r="G78" s="31" t="s">
        <v>98</v>
      </c>
      <c r="H78" s="6"/>
      <c r="I78" s="6"/>
      <c r="J78" s="6"/>
      <c r="K78" s="6"/>
      <c r="L78" s="6"/>
      <c r="M78" s="6"/>
      <c r="N78" s="6"/>
    </row>
    <row r="79" spans="6:14" ht="22.5" x14ac:dyDescent="0.15">
      <c r="F79" s="13" t="s">
        <v>23</v>
      </c>
      <c r="G79" s="14" t="s">
        <v>99</v>
      </c>
      <c r="H79" s="32" t="s">
        <v>100</v>
      </c>
      <c r="I79" s="19">
        <f>'[1]9 Тариф'!I43</f>
        <v>511033.76794613717</v>
      </c>
      <c r="J79" s="19">
        <f>I79</f>
        <v>511033.76794613717</v>
      </c>
      <c r="K79" s="19">
        <f>'[1]9 Тариф'!J43</f>
        <v>414315.60108615161</v>
      </c>
      <c r="L79" s="19">
        <f>K79</f>
        <v>414315.60108615161</v>
      </c>
      <c r="M79" s="19">
        <f>'[1]9 Тариф'!N43</f>
        <v>559245.81240819022</v>
      </c>
      <c r="N79" s="19">
        <f>M79</f>
        <v>559245.81240819022</v>
      </c>
    </row>
    <row r="80" spans="6:14" ht="22.5" x14ac:dyDescent="0.15">
      <c r="F80" s="33" t="s">
        <v>26</v>
      </c>
      <c r="G80" s="34" t="s">
        <v>101</v>
      </c>
      <c r="H80" s="35" t="s">
        <v>102</v>
      </c>
      <c r="I80" s="19">
        <f>'[1]9 Тариф'!I46</f>
        <v>278.85605206168464</v>
      </c>
      <c r="J80" s="19">
        <f t="shared" ref="J80:L81" si="0">I80</f>
        <v>278.85605206168464</v>
      </c>
      <c r="K80" s="19">
        <f>'[1]9 Тариф'!J46</f>
        <v>449.58048679444352</v>
      </c>
      <c r="L80" s="19">
        <f t="shared" si="0"/>
        <v>449.58048679444352</v>
      </c>
      <c r="M80" s="19">
        <f>'[1]9 Тариф'!N46</f>
        <v>320.1527999999999</v>
      </c>
      <c r="N80" s="19">
        <f>M80</f>
        <v>320.1527999999999</v>
      </c>
    </row>
    <row r="81" spans="6:14" ht="18" customHeight="1" x14ac:dyDescent="0.15">
      <c r="F81" s="5" t="s">
        <v>32</v>
      </c>
      <c r="G81" s="31" t="s">
        <v>103</v>
      </c>
      <c r="H81" s="36" t="s">
        <v>102</v>
      </c>
      <c r="I81" s="19">
        <f>'[1]9 Тариф'!I47</f>
        <v>978.90230952214665</v>
      </c>
      <c r="J81" s="19">
        <f t="shared" si="0"/>
        <v>978.90230952214665</v>
      </c>
      <c r="K81" s="19">
        <f>'[1]9 Тариф'!J47</f>
        <v>1016.2260995955691</v>
      </c>
      <c r="L81" s="19">
        <f t="shared" si="0"/>
        <v>1016.2260995955691</v>
      </c>
      <c r="M81" s="19">
        <f>'[1]9 Тариф'!N47</f>
        <v>1086.242953983822</v>
      </c>
      <c r="N81" s="19">
        <f>M81</f>
        <v>1086.242953983822</v>
      </c>
    </row>
    <row r="82" spans="6:14" x14ac:dyDescent="0.15">
      <c r="F82" s="3"/>
      <c r="I82" s="37"/>
      <c r="J82" s="37"/>
      <c r="K82" s="37"/>
      <c r="L82" s="37"/>
      <c r="M82" s="37"/>
      <c r="N82" s="37"/>
    </row>
    <row r="83" spans="6:14" x14ac:dyDescent="0.15">
      <c r="F83" s="2"/>
    </row>
    <row r="85" spans="6:14" x14ac:dyDescent="0.15">
      <c r="F85" s="60" t="s">
        <v>104</v>
      </c>
      <c r="G85" s="60"/>
      <c r="H85" s="60"/>
      <c r="I85" s="60"/>
      <c r="J85" s="60"/>
      <c r="K85" s="60"/>
      <c r="L85" s="60"/>
      <c r="M85" s="60"/>
    </row>
    <row r="86" spans="6:14" x14ac:dyDescent="0.15">
      <c r="F86" s="60" t="s">
        <v>105</v>
      </c>
      <c r="G86" s="60"/>
      <c r="H86" s="60"/>
      <c r="I86" s="60"/>
      <c r="J86" s="60"/>
      <c r="K86" s="60"/>
      <c r="L86" s="60"/>
      <c r="M86" s="60"/>
    </row>
    <row r="87" spans="6:14" x14ac:dyDescent="0.15">
      <c r="F87" s="60" t="s">
        <v>106</v>
      </c>
      <c r="G87" s="60"/>
      <c r="H87" s="60"/>
      <c r="I87" s="60"/>
      <c r="J87" s="60"/>
      <c r="K87" s="60"/>
      <c r="L87" s="60"/>
      <c r="M87" s="60"/>
    </row>
    <row r="88" spans="6:14" x14ac:dyDescent="0.15">
      <c r="F88" s="60" t="s">
        <v>107</v>
      </c>
      <c r="G88" s="60"/>
      <c r="H88" s="60"/>
      <c r="I88" s="60"/>
      <c r="J88" s="60"/>
      <c r="K88" s="60"/>
      <c r="L88" s="60"/>
      <c r="M88" s="60"/>
    </row>
  </sheetData>
  <sheetProtection algorithmName="SHA-512" hashValue="WA4o9W9ZxrpuW025X4I6BOXT1V3vXEUwsEQTn1h32HN1WOdkqJzlDQZPru18e44C5FeVct534f3d1M/sAdZIHA==" saltValue="YXCcPwdLTMRysCJM1+GC1Q==" spinCount="100000" sheet="1" objects="1" scenarios="1" formatColumns="0" formatRows="0"/>
  <mergeCells count="42">
    <mergeCell ref="F77:H77"/>
    <mergeCell ref="F85:M85"/>
    <mergeCell ref="F86:M86"/>
    <mergeCell ref="F87:M87"/>
    <mergeCell ref="F88:M88"/>
    <mergeCell ref="F73:N73"/>
    <mergeCell ref="F75:G76"/>
    <mergeCell ref="H75:H76"/>
    <mergeCell ref="I75:J75"/>
    <mergeCell ref="K75:L75"/>
    <mergeCell ref="M75:N75"/>
    <mergeCell ref="G63:I63"/>
    <mergeCell ref="F27:G27"/>
    <mergeCell ref="H27:K27"/>
    <mergeCell ref="F28:G28"/>
    <mergeCell ref="H28:K28"/>
    <mergeCell ref="F29:G29"/>
    <mergeCell ref="H29:K29"/>
    <mergeCell ref="F30:G30"/>
    <mergeCell ref="H30:K30"/>
    <mergeCell ref="F33:K33"/>
    <mergeCell ref="F36:G36"/>
    <mergeCell ref="F37:K37"/>
    <mergeCell ref="F24:G24"/>
    <mergeCell ref="H24:K24"/>
    <mergeCell ref="F25:G25"/>
    <mergeCell ref="H25:K25"/>
    <mergeCell ref="F26:G26"/>
    <mergeCell ref="H26:K26"/>
    <mergeCell ref="F23:G23"/>
    <mergeCell ref="H23:K23"/>
    <mergeCell ref="F8:J8"/>
    <mergeCell ref="F9:J9"/>
    <mergeCell ref="F10:J10"/>
    <mergeCell ref="F11:J11"/>
    <mergeCell ref="F13:J13"/>
    <mergeCell ref="F14:J14"/>
    <mergeCell ref="F18:K18"/>
    <mergeCell ref="F20:G21"/>
    <mergeCell ref="H20:K21"/>
    <mergeCell ref="F22:G22"/>
    <mergeCell ref="H22:K22"/>
  </mergeCells>
  <dataValidations disablePrompts="1" count="2">
    <dataValidation type="textLength" operator="lessThanOrEqual" allowBlank="1" showInputMessage="1" showErrorMessage="1" errorTitle="Ошибка" error="Допускается ввод не более 900 символов!" sqref="I50:K50 I60:K60 I66:K66">
      <formula1>900</formula1>
    </dataValidation>
    <dataValidation type="decimal" allowBlank="1" showErrorMessage="1" errorTitle="Ошибка" error="Допускается ввод только действительных чисел!" sqref="J65 I59:K59 J39:K42 I44:K44 I61:K61">
      <formula1>-9.99999999999999E+23</formula1>
      <formula2>9.99999999999999E+23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3_Форма раскрытия информации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Инженер</dc:creator>
  <cp:lastModifiedBy>Инженер</cp:lastModifiedBy>
  <dcterms:created xsi:type="dcterms:W3CDTF">2020-06-29T10:09:25Z</dcterms:created>
  <dcterms:modified xsi:type="dcterms:W3CDTF">2020-06-29T10:10:57Z</dcterms:modified>
</cp:coreProperties>
</file>